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4-2025/"/>
    </mc:Choice>
  </mc:AlternateContent>
  <xr:revisionPtr revIDLastSave="865" documentId="13_ncr:4000b_{2031911B-81F4-44AD-B215-E4003F2DD577}" xr6:coauthVersionLast="47" xr6:coauthVersionMax="47" xr10:uidLastSave="{F2B919B5-1249-4627-B773-6A5B2D68C709}"/>
  <bookViews>
    <workbookView xWindow="28680" yWindow="750" windowWidth="29040" windowHeight="15720" activeTab="3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4" i="1" s="1"/>
  <c r="V57" i="6" l="1"/>
  <c r="V58" i="6" s="1"/>
  <c r="V59" i="6" s="1"/>
  <c r="V60" i="6" s="1"/>
  <c r="V61" i="6" s="1"/>
  <c r="V62" i="6" s="1"/>
  <c r="V63" i="6" s="1"/>
  <c r="Z64" i="5" l="1"/>
  <c r="H14" i="4"/>
  <c r="H14" i="5" l="1"/>
  <c r="H14" i="6" s="1"/>
  <c r="M11" i="1" l="1"/>
  <c r="A2" i="6"/>
  <c r="A2" i="5"/>
  <c r="A2" i="4"/>
  <c r="E10" i="1"/>
  <c r="E13" i="1" s="1"/>
  <c r="B22" i="6" l="1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L57" i="6" s="1"/>
  <c r="L58" i="6" s="1"/>
  <c r="L59" i="6" s="1"/>
  <c r="L60" i="6" s="1"/>
  <c r="L61" i="6" s="1"/>
  <c r="L62" i="6" s="1"/>
  <c r="L63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B22" i="5" l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B22" i="4" l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L57" i="4" s="1"/>
  <c r="L58" i="4" s="1"/>
  <c r="L59" i="4" s="1"/>
  <c r="L60" i="4" s="1"/>
  <c r="L61" i="4" s="1"/>
  <c r="L62" i="4" s="1"/>
  <c r="L63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2" i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5"/>
  <c r="M9" i="5" l="1"/>
  <c r="M9" i="6" s="1"/>
  <c r="M10" i="5"/>
  <c r="M10" i="6" s="1"/>
  <c r="M11" i="4"/>
  <c r="E13" i="6"/>
  <c r="E13" i="4"/>
  <c r="M8" i="1"/>
  <c r="M14" i="1"/>
  <c r="M11" i="5" l="1"/>
  <c r="M14" i="5" s="1"/>
  <c r="M8" i="4"/>
  <c r="M13" i="1"/>
  <c r="M14" i="4"/>
  <c r="M11" i="6" l="1"/>
  <c r="M14" i="6" s="1"/>
  <c r="M13" i="4"/>
  <c r="M8" i="5"/>
  <c r="M13" i="5" s="1"/>
  <c r="M8" i="6" l="1"/>
  <c r="M13" i="6" s="1"/>
</calcChain>
</file>

<file path=xl/sharedStrings.xml><?xml version="1.0" encoding="utf-8"?>
<sst xmlns="http://schemas.openxmlformats.org/spreadsheetml/2006/main" count="722" uniqueCount="154">
  <si>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</si>
  <si>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</si>
  <si>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</si>
  <si>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</si>
  <si>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</si>
  <si>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</si>
  <si>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</si>
  <si>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</si>
  <si>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</si>
  <si>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</si>
  <si>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</si>
  <si>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</si>
  <si>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</si>
  <si>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</si>
  <si>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</si>
  <si>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</si>
  <si>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</si>
  <si>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</si>
  <si>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</si>
  <si>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</si>
  <si>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</si>
  <si>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</si>
  <si>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</si>
  <si>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</si>
  <si>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</si>
  <si>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</si>
  <si>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</si>
  <si>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</si>
  <si>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</si>
  <si>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</si>
  <si>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</si>
  <si>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</si>
  <si>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</si>
  <si>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</si>
  <si>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</si>
  <si>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</si>
  <si>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</si>
  <si>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</si>
  <si>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</si>
  <si>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</si>
  <si>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</si>
  <si>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</si>
  <si>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</si>
  <si>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</si>
  <si>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</si>
  <si>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</si>
  <si>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</si>
  <si>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</si>
  <si>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</si>
  <si>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</si>
  <si>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</si>
  <si>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</si>
  <si>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</si>
  <si>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</si>
  <si>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</si>
  <si>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</si>
  <si>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</si>
  <si>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</si>
  <si>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</si>
  <si>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</si>
  <si>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</si>
  <si>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</si>
  <si>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</si>
  <si>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</si>
  <si>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</si>
  <si>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</si>
  <si>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</si>
  <si>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</si>
  <si>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</si>
  <si>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</si>
  <si>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</si>
  <si>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</si>
  <si>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</si>
  <si>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</si>
  <si>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</si>
  <si>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</si>
  <si>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</si>
  <si>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</si>
  <si>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</si>
  <si>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</si>
  <si>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</si>
  <si>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</si>
  <si>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</si>
  <si>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</si>
  <si>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</si>
  <si>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</si>
  <si>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</si>
  <si>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</si>
  <si>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</si>
  <si>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</si>
  <si>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</si>
  <si>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</si>
  <si>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</si>
  <si>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</si>
  <si>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</si>
  <si>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</si>
  <si>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</si>
  <si>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</si>
  <si>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</si>
  <si>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</si>
  <si>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</si>
  <si>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</si>
  <si>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</si>
  <si>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</si>
  <si>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</si>
  <si>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</si>
  <si>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</si>
  <si>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</si>
  <si>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</si>
  <si>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</si>
  <si>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</si>
  <si>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</si>
  <si>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</si>
  <si>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</si>
  <si>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</si>
  <si>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</si>
  <si>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</si>
  <si>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</si>
  <si>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</si>
  <si>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</si>
  <si>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</si>
  <si>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</si>
  <si>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</si>
  <si>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</si>
  <si>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</si>
  <si>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</si>
  <si>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</si>
  <si>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</si>
  <si>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</si>
  <si>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</si>
  <si>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</si>
  <si>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</si>
  <si>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</si>
  <si>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</si>
  <si>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</si>
  <si>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</si>
  <si>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</si>
  <si>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Het totaal van uw vakantie-uren, leeftijdsuren en overgebleven vakantie-uren van voorgaand jaar.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</si>
  <si>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</si>
  <si>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</si>
  <si>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</si>
  <si>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Vakantie-uren voorgaand jaar:</t>
  </si>
  <si>
    <t>Saldo nog te werken:</t>
  </si>
  <si>
    <t>Hier ziet u hoeveel uren u nog moet werken dit jaar</t>
  </si>
  <si>
    <t>Hier ziet u hoeveel vakantieuren u nog kunt gebruiken dit jaar</t>
  </si>
  <si>
    <t>Resterende vakantie-uren:</t>
  </si>
  <si>
    <t>Om de jaarurenkaart in te vullen heeft u alleen toegang tot de regels die voor u van belang zijn.</t>
  </si>
  <si>
    <t>De paarse regels geven officiele feestdagen aan. U kunt hier echter wel uren invullen, mocht u die toch maken.</t>
  </si>
  <si>
    <t>JAARURENKAART 2024</t>
  </si>
  <si>
    <t>Saldo vakantie-uren 2023</t>
  </si>
  <si>
    <t>Vakantie-uren 2024</t>
  </si>
  <si>
    <t>Contracturen 2024</t>
  </si>
  <si>
    <t>Saldo nog te werken 2024</t>
  </si>
  <si>
    <t>Resterende vakantie-uren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</si>
</sst>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8" xfId="0" applyBorder="1" applyAlignment="1" applyProtection="1">
      <alignment textRotation="90"/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>
      <alignment textRotation="90"/>
    </xf>
    <xf numFmtId="0" fontId="0" fillId="2" borderId="17" xfId="0" applyFill="1" applyBorder="1" applyAlignment="1">
      <alignment textRotation="90"/>
    </xf>
    <xf numFmtId="0" fontId="0" fillId="3" borderId="18" xfId="0" applyFill="1" applyBorder="1"/>
    <xf numFmtId="16" fontId="0" fillId="3" borderId="3" xfId="0" applyNumberFormat="1" applyFill="1" applyBorder="1"/>
    <xf numFmtId="0" fontId="4" fillId="3" borderId="19" xfId="0" applyFont="1" applyFill="1" applyBorder="1" applyAlignment="1">
      <alignment vertical="center"/>
    </xf>
    <xf numFmtId="0" fontId="0" fillId="3" borderId="20" xfId="0" applyFill="1" applyBorder="1"/>
    <xf numFmtId="0" fontId="0" fillId="3" borderId="20" xfId="0" applyFill="1" applyBorder="1" applyAlignment="1">
      <alignment textRotation="45"/>
    </xf>
    <xf numFmtId="0" fontId="0" fillId="3" borderId="21" xfId="0" applyFill="1" applyBorder="1" applyAlignment="1">
      <alignment textRotation="45"/>
    </xf>
    <xf numFmtId="0" fontId="4" fillId="3" borderId="22" xfId="0" applyFont="1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7" xfId="0" applyFill="1" applyBorder="1"/>
    <xf numFmtId="0" fontId="4" fillId="2" borderId="3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12" xfId="0" applyFont="1" applyFill="1" applyBorder="1"/>
    <xf numFmtId="1" fontId="4" fillId="2" borderId="0" xfId="0" applyNumberFormat="1" applyFont="1" applyFill="1"/>
    <xf numFmtId="0" fontId="6" fillId="2" borderId="12" xfId="0" applyFont="1" applyFill="1" applyBorder="1"/>
    <xf numFmtId="0" fontId="6" fillId="2" borderId="0" xfId="0" applyFont="1" applyFill="1"/>
    <xf numFmtId="0" fontId="7" fillId="2" borderId="0" xfId="0" applyFont="1" applyFill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5" fontId="0" fillId="3" borderId="3" xfId="0" applyNumberFormat="1" applyFill="1" applyBorder="1"/>
    <xf numFmtId="2" fontId="0" fillId="2" borderId="0" xfId="0" applyNumberFormat="1" applyFill="1"/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4" fillId="5" borderId="32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2" borderId="41" xfId="0" applyFill="1" applyBorder="1" applyAlignment="1">
      <alignment horizontal="center"/>
    </xf>
    <xf numFmtId="0" fontId="1" fillId="0" borderId="0" xfId="1" applyFont="1" applyAlignment="1" applyProtection="1">
      <alignment horizontal="left"/>
    </xf>
    <xf numFmtId="0" fontId="0" fillId="6" borderId="1" xfId="0" applyFill="1" applyBorder="1" applyProtection="1"/>
    <xf numFmtId="0" fontId="0" fillId="6" borderId="6" xfId="0" applyFill="1" applyBorder="1" applyProtection="1"/>
    <xf numFmtId="0" fontId="0" fillId="6" borderId="3" xfId="0" applyFill="1" applyBorder="1" applyProtection="1"/>
    <xf numFmtId="0" fontId="0" fillId="6" borderId="5" xfId="0" applyFill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281940</xdr:colOff>
      <xdr:row>5</xdr:row>
      <xdr:rowOff>133350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123825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285750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295275</xdr:colOff>
      <xdr:row>5</xdr:row>
      <xdr:rowOff>123825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opLeftCell="A55" zoomScaleNormal="100" workbookViewId="0">
      <selection activeCell="E26" sqref="E26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">
        <v>112</v>
      </c>
      <c r="B2" s="1"/>
      <c r="C2" s="60"/>
      <c r="D2" s="61"/>
      <c r="E2" s="61"/>
      <c r="F2" s="62"/>
    </row>
    <row r="3" spans="1:30" ht="46.2" x14ac:dyDescent="0.85">
      <c r="J3" s="82" t="s">
        <v>148</v>
      </c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30" x14ac:dyDescent="0.3">
      <c r="A4" s="1" t="s">
        <v>39</v>
      </c>
      <c r="C4" s="60"/>
      <c r="D4" s="61"/>
      <c r="E4" s="61"/>
      <c r="F4" s="62"/>
    </row>
    <row r="5" spans="1:30" x14ac:dyDescent="0.3">
      <c r="A5" s="1" t="s">
        <v>45</v>
      </c>
      <c r="C5" s="90"/>
      <c r="D5" s="91"/>
      <c r="E5" s="91"/>
      <c r="F5" s="92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72" t="s">
        <v>42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4"/>
    </row>
    <row r="8" spans="1:30" x14ac:dyDescent="0.3">
      <c r="A8" s="49" t="s">
        <v>0</v>
      </c>
      <c r="B8" s="21"/>
      <c r="C8" s="21"/>
      <c r="D8" s="21"/>
      <c r="E8" s="14">
        <v>38</v>
      </c>
      <c r="F8" s="21"/>
      <c r="G8" s="21"/>
      <c r="H8" s="21" t="s">
        <v>3</v>
      </c>
      <c r="I8" s="21"/>
      <c r="J8" s="21"/>
      <c r="K8" s="21"/>
      <c r="L8" s="21"/>
      <c r="M8" s="21">
        <f>F28+P28+Z28+F37+P37+Z37+F46+P46+Z46+F55+P55+Z55+F64+P64+Z64</f>
        <v>0</v>
      </c>
      <c r="N8" s="21"/>
      <c r="O8" s="21"/>
      <c r="P8" s="22"/>
      <c r="S8" s="75" t="s">
        <v>40</v>
      </c>
      <c r="T8" s="76"/>
      <c r="U8" s="77" t="s">
        <v>41</v>
      </c>
      <c r="V8" s="78"/>
      <c r="W8" s="78"/>
      <c r="X8" s="78"/>
      <c r="Y8" s="78"/>
      <c r="Z8" s="78"/>
      <c r="AA8" s="78"/>
      <c r="AB8" s="78"/>
      <c r="AC8" s="78"/>
      <c r="AD8" s="79"/>
    </row>
    <row r="9" spans="1:30" x14ac:dyDescent="0.3">
      <c r="A9" s="51" t="s">
        <v>111</v>
      </c>
      <c r="B9" s="52"/>
      <c r="C9" s="52"/>
      <c r="D9" s="51"/>
      <c r="E9" s="59">
        <f>E8/38</f>
        <v>1</v>
      </c>
      <c r="F9" s="21"/>
      <c r="G9" s="21"/>
      <c r="H9" s="21" t="s">
        <v>4</v>
      </c>
      <c r="I9" s="21"/>
      <c r="J9" s="21"/>
      <c r="K9" s="21"/>
      <c r="L9" s="21"/>
      <c r="M9" s="21">
        <f>SUM(H21:H64)+SUM(R21:R64)+SUM(AB21:AB64)</f>
        <v>0</v>
      </c>
      <c r="N9" s="21"/>
      <c r="O9" s="21"/>
      <c r="P9" s="22"/>
      <c r="S9" s="69"/>
      <c r="T9" s="70"/>
      <c r="U9" s="80"/>
      <c r="V9" s="70"/>
      <c r="W9" s="70"/>
      <c r="X9" s="70"/>
      <c r="Y9" s="70"/>
      <c r="Z9" s="70"/>
      <c r="AA9" s="70"/>
      <c r="AB9" s="70"/>
      <c r="AC9" s="70"/>
      <c r="AD9" s="81"/>
    </row>
    <row r="10" spans="1:30" x14ac:dyDescent="0.3">
      <c r="A10" s="51" t="s">
        <v>35</v>
      </c>
      <c r="B10" s="52"/>
      <c r="C10" s="52"/>
      <c r="D10" s="52"/>
      <c r="E10" s="54">
        <f>182.4*E9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SUM(I21:I64)+SUM(S21:S64)+SUM(AC21:AC64)</f>
        <v>0</v>
      </c>
      <c r="N10" s="21"/>
      <c r="O10" s="21"/>
      <c r="P10" s="22"/>
      <c r="S10" s="71"/>
      <c r="T10" s="64"/>
      <c r="U10" s="63"/>
      <c r="V10" s="64"/>
      <c r="W10" s="64"/>
      <c r="X10" s="64"/>
      <c r="Y10" s="64"/>
      <c r="Z10" s="64"/>
      <c r="AA10" s="64"/>
      <c r="AB10" s="64"/>
      <c r="AC10" s="64"/>
      <c r="AD10" s="65"/>
    </row>
    <row r="11" spans="1:30" x14ac:dyDescent="0.3">
      <c r="A11" s="20" t="s">
        <v>122</v>
      </c>
      <c r="B11" s="21"/>
      <c r="C11" s="21"/>
      <c r="D11" s="21"/>
      <c r="E11" s="3"/>
      <c r="F11" s="21"/>
      <c r="G11" s="21"/>
      <c r="H11" s="21" t="s">
        <v>113</v>
      </c>
      <c r="I11" s="21"/>
      <c r="J11" s="21"/>
      <c r="K11" s="21"/>
      <c r="L11" s="21"/>
      <c r="M11" s="21">
        <f>SUM(J21:J64)+SUM(T21:T64)+SUM(AD21:AD64)</f>
        <v>0</v>
      </c>
      <c r="N11" s="21"/>
      <c r="O11" s="21"/>
      <c r="P11" s="22"/>
      <c r="S11" s="71"/>
      <c r="T11" s="64"/>
      <c r="U11" s="63"/>
      <c r="V11" s="64"/>
      <c r="W11" s="64"/>
      <c r="X11" s="64"/>
      <c r="Y11" s="64"/>
      <c r="Z11" s="64"/>
      <c r="AA11" s="64"/>
      <c r="AB11" s="64"/>
      <c r="AC11" s="64"/>
      <c r="AD11" s="65"/>
    </row>
    <row r="12" spans="1:30" x14ac:dyDescent="0.3">
      <c r="A12" s="20" t="s">
        <v>149</v>
      </c>
      <c r="B12" s="21"/>
      <c r="C12" s="21"/>
      <c r="D12" s="21"/>
      <c r="E12" s="1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71"/>
      <c r="T12" s="64"/>
      <c r="U12" s="63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 x14ac:dyDescent="0.3">
      <c r="A13" s="51" t="s">
        <v>150</v>
      </c>
      <c r="B13" s="52"/>
      <c r="C13" s="52"/>
      <c r="D13" s="52"/>
      <c r="E13" s="53">
        <f>E10+E11+E12</f>
        <v>182.4</v>
      </c>
      <c r="F13" s="21"/>
      <c r="G13" s="21"/>
      <c r="H13" s="21" t="s">
        <v>152</v>
      </c>
      <c r="I13" s="21"/>
      <c r="J13" s="21"/>
      <c r="K13" s="21"/>
      <c r="L13" s="21"/>
      <c r="M13" s="50">
        <f>E14-SUM(M8:M10)-M11-M14</f>
        <v>1778.6</v>
      </c>
      <c r="N13" s="21" t="s">
        <v>46</v>
      </c>
      <c r="O13" s="21"/>
      <c r="P13" s="22"/>
      <c r="S13" s="71"/>
      <c r="T13" s="64"/>
      <c r="U13" s="63"/>
      <c r="V13" s="64"/>
      <c r="W13" s="64"/>
      <c r="X13" s="64"/>
      <c r="Y13" s="64"/>
      <c r="Z13" s="64"/>
      <c r="AA13" s="64"/>
      <c r="AB13" s="64"/>
      <c r="AC13" s="64"/>
      <c r="AD13" s="65"/>
    </row>
    <row r="14" spans="1:30" x14ac:dyDescent="0.3">
      <c r="A14" s="20" t="s">
        <v>151</v>
      </c>
      <c r="B14" s="21"/>
      <c r="C14" s="21"/>
      <c r="D14" s="21"/>
      <c r="E14" s="53">
        <f>1961*E9</f>
        <v>1961</v>
      </c>
      <c r="F14" s="21"/>
      <c r="G14" s="21"/>
      <c r="H14" s="21" t="s">
        <v>153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71"/>
      <c r="T14" s="64"/>
      <c r="U14" s="63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15" thickBot="1" x14ac:dyDescent="0.35">
      <c r="A15" s="55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93"/>
      <c r="T15" s="67"/>
      <c r="U15" s="66"/>
      <c r="V15" s="67"/>
      <c r="W15" s="67"/>
      <c r="X15" s="67"/>
      <c r="Y15" s="67"/>
      <c r="Z15" s="67"/>
      <c r="AA15" s="67"/>
      <c r="AB15" s="67"/>
      <c r="AC15" s="67"/>
      <c r="AD15" s="68"/>
    </row>
    <row r="17" spans="1:30" x14ac:dyDescent="0.3">
      <c r="A17" s="89" t="s">
        <v>101</v>
      </c>
      <c r="B17" s="89"/>
      <c r="C17" s="89"/>
      <c r="D17" s="89"/>
      <c r="E17" s="89"/>
      <c r="F17" s="89"/>
      <c r="G17" s="89"/>
    </row>
    <row r="18" spans="1:30" ht="15" thickBot="1" x14ac:dyDescent="0.35">
      <c r="A18" s="2"/>
    </row>
    <row r="19" spans="1:30" ht="87.75" customHeight="1" thickBot="1" x14ac:dyDescent="0.35">
      <c r="A19" s="87" t="s">
        <v>6</v>
      </c>
      <c r="B19" s="88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87" t="s">
        <v>22</v>
      </c>
      <c r="L19" s="88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87" t="s">
        <v>24</v>
      </c>
      <c r="V19" s="88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7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19</v>
      </c>
      <c r="L20" s="37"/>
      <c r="M20" s="34"/>
      <c r="N20" s="34"/>
      <c r="O20" s="34"/>
      <c r="P20" s="34"/>
      <c r="Q20" s="34"/>
      <c r="R20" s="34"/>
      <c r="S20" s="34"/>
      <c r="T20" s="35"/>
      <c r="U20" s="36" t="s">
        <v>25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45292</v>
      </c>
      <c r="C21" s="56"/>
      <c r="D21" s="56"/>
      <c r="E21" s="56"/>
      <c r="F21" s="56"/>
      <c r="G21" s="56"/>
      <c r="H21" s="56"/>
      <c r="I21" s="56"/>
      <c r="J21" s="57"/>
      <c r="K21" s="30" t="s">
        <v>8</v>
      </c>
      <c r="L21" s="58">
        <f>B63+1</f>
        <v>45327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L54+1</f>
        <v>45355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45293</v>
      </c>
      <c r="C22" s="4"/>
      <c r="D22" s="4"/>
      <c r="E22" s="4"/>
      <c r="F22" s="4"/>
      <c r="G22" s="4"/>
      <c r="H22" s="4"/>
      <c r="I22" s="4"/>
      <c r="J22" s="6"/>
      <c r="K22" s="30" t="s">
        <v>9</v>
      </c>
      <c r="L22" s="58">
        <f>L21+1</f>
        <v>45328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45356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45294</v>
      </c>
      <c r="C23" s="4"/>
      <c r="D23" s="4"/>
      <c r="E23" s="4"/>
      <c r="F23" s="4"/>
      <c r="G23" s="4"/>
      <c r="H23" s="4"/>
      <c r="I23" s="4"/>
      <c r="J23" s="6"/>
      <c r="K23" s="30" t="s">
        <v>10</v>
      </c>
      <c r="L23" s="58">
        <f t="shared" ref="L23:L27" si="1">L22+1</f>
        <v>45329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45357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45295</v>
      </c>
      <c r="C24" s="4"/>
      <c r="D24" s="4"/>
      <c r="E24" s="4"/>
      <c r="F24" s="4"/>
      <c r="G24" s="4"/>
      <c r="H24" s="4"/>
      <c r="I24" s="4"/>
      <c r="J24" s="6"/>
      <c r="K24" s="30" t="s">
        <v>11</v>
      </c>
      <c r="L24" s="58">
        <f t="shared" si="1"/>
        <v>45330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45358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45296</v>
      </c>
      <c r="C25" s="4"/>
      <c r="D25" s="4"/>
      <c r="E25" s="4"/>
      <c r="F25" s="4"/>
      <c r="G25" s="4"/>
      <c r="H25" s="4"/>
      <c r="I25" s="4"/>
      <c r="J25" s="6"/>
      <c r="K25" s="30" t="s">
        <v>12</v>
      </c>
      <c r="L25" s="58">
        <f t="shared" si="1"/>
        <v>45331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45359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45297</v>
      </c>
      <c r="C26" s="4"/>
      <c r="D26" s="4"/>
      <c r="E26" s="4"/>
      <c r="F26" s="4"/>
      <c r="G26" s="4"/>
      <c r="H26" s="4"/>
      <c r="I26" s="4"/>
      <c r="J26" s="6"/>
      <c r="K26" s="30" t="s">
        <v>13</v>
      </c>
      <c r="L26" s="58">
        <f t="shared" si="1"/>
        <v>45332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45360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45298</v>
      </c>
      <c r="C27" s="7"/>
      <c r="D27" s="7"/>
      <c r="E27" s="7"/>
      <c r="F27" s="7"/>
      <c r="G27" s="7"/>
      <c r="H27" s="7"/>
      <c r="I27" s="7"/>
      <c r="J27" s="8"/>
      <c r="K27" s="39" t="s">
        <v>14</v>
      </c>
      <c r="L27" s="58">
        <f t="shared" si="1"/>
        <v>45333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45361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83" t="s">
        <v>43</v>
      </c>
      <c r="B28" s="84"/>
      <c r="C28" s="84"/>
      <c r="D28" s="84"/>
      <c r="E28" s="84"/>
      <c r="F28" s="85">
        <f>SUM(C21:G27)</f>
        <v>0</v>
      </c>
      <c r="G28" s="84"/>
      <c r="H28" s="84"/>
      <c r="I28" s="84"/>
      <c r="J28" s="86"/>
      <c r="K28" s="83" t="s">
        <v>43</v>
      </c>
      <c r="L28" s="84"/>
      <c r="M28" s="84"/>
      <c r="N28" s="84"/>
      <c r="O28" s="84"/>
      <c r="P28" s="85">
        <f>SUM(M21:Q27)</f>
        <v>0</v>
      </c>
      <c r="Q28" s="84"/>
      <c r="R28" s="84"/>
      <c r="S28" s="84"/>
      <c r="T28" s="86"/>
      <c r="U28" s="83" t="s">
        <v>43</v>
      </c>
      <c r="V28" s="84"/>
      <c r="W28" s="84"/>
      <c r="X28" s="84"/>
      <c r="Y28" s="84"/>
      <c r="Z28" s="85">
        <f>SUM(W21:AA27)</f>
        <v>0</v>
      </c>
      <c r="AA28" s="84"/>
      <c r="AB28" s="84"/>
      <c r="AC28" s="84"/>
      <c r="AD28" s="86"/>
    </row>
    <row r="29" spans="1:30" ht="18" customHeight="1" x14ac:dyDescent="0.3">
      <c r="A29" s="36" t="s">
        <v>15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20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26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45299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45334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45362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45300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45335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45363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45301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45336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45364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45302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45337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45365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45303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45338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45366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45304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45339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45367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45305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45340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45368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83" t="s">
        <v>43</v>
      </c>
      <c r="B37" s="84"/>
      <c r="C37" s="84"/>
      <c r="D37" s="84"/>
      <c r="E37" s="84"/>
      <c r="F37" s="85">
        <f>SUM(C30:G36)</f>
        <v>0</v>
      </c>
      <c r="G37" s="84"/>
      <c r="H37" s="84"/>
      <c r="I37" s="84"/>
      <c r="J37" s="86"/>
      <c r="K37" s="83" t="s">
        <v>43</v>
      </c>
      <c r="L37" s="84"/>
      <c r="M37" s="84"/>
      <c r="N37" s="84"/>
      <c r="O37" s="84"/>
      <c r="P37" s="85">
        <f>SUM(M30:Q36)</f>
        <v>0</v>
      </c>
      <c r="Q37" s="84"/>
      <c r="R37" s="84"/>
      <c r="S37" s="84"/>
      <c r="T37" s="86"/>
      <c r="U37" s="83" t="s">
        <v>43</v>
      </c>
      <c r="V37" s="84"/>
      <c r="W37" s="84"/>
      <c r="X37" s="84"/>
      <c r="Y37" s="84"/>
      <c r="Z37" s="85">
        <f>SUM(W30:AA36)</f>
        <v>0</v>
      </c>
      <c r="AA37" s="84"/>
      <c r="AB37" s="84"/>
      <c r="AC37" s="84"/>
      <c r="AD37" s="86"/>
    </row>
    <row r="38" spans="1:30" ht="18" customHeight="1" x14ac:dyDescent="0.3">
      <c r="A38" s="36" t="s">
        <v>16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21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27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45306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45341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45369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45307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45342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45370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45308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45343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45371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45309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45344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45372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45310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45345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45373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45311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45346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45374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45312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45347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45375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83" t="s">
        <v>43</v>
      </c>
      <c r="B46" s="84"/>
      <c r="C46" s="84"/>
      <c r="D46" s="84"/>
      <c r="E46" s="84"/>
      <c r="F46" s="85">
        <f>SUM(C39:G45)</f>
        <v>0</v>
      </c>
      <c r="G46" s="84"/>
      <c r="H46" s="84"/>
      <c r="I46" s="84"/>
      <c r="J46" s="86"/>
      <c r="K46" s="83" t="s">
        <v>43</v>
      </c>
      <c r="L46" s="84"/>
      <c r="M46" s="84"/>
      <c r="N46" s="84"/>
      <c r="O46" s="84"/>
      <c r="P46" s="85">
        <f>SUM(M39:Q45)</f>
        <v>0</v>
      </c>
      <c r="Q46" s="84"/>
      <c r="R46" s="84"/>
      <c r="S46" s="84"/>
      <c r="T46" s="86"/>
      <c r="U46" s="83" t="s">
        <v>43</v>
      </c>
      <c r="V46" s="84"/>
      <c r="W46" s="84"/>
      <c r="X46" s="84"/>
      <c r="Y46" s="84"/>
      <c r="Z46" s="85">
        <f>SUM(W39:AA45)</f>
        <v>0</v>
      </c>
      <c r="AA46" s="84"/>
      <c r="AB46" s="84"/>
      <c r="AC46" s="84"/>
      <c r="AD46" s="86"/>
    </row>
    <row r="47" spans="1:30" ht="18" customHeight="1" x14ac:dyDescent="0.3">
      <c r="A47" s="36" t="s">
        <v>17</v>
      </c>
      <c r="B47" s="37"/>
      <c r="C47" s="37"/>
      <c r="D47" s="37"/>
      <c r="E47" s="37"/>
      <c r="F47" s="37"/>
      <c r="G47" s="37"/>
      <c r="H47" s="37"/>
      <c r="I47" s="37"/>
      <c r="J47" s="38"/>
      <c r="K47" s="32" t="s">
        <v>23</v>
      </c>
      <c r="L47" s="33"/>
      <c r="M47" s="37"/>
      <c r="N47" s="37"/>
      <c r="O47" s="37"/>
      <c r="P47" s="37"/>
      <c r="Q47" s="37"/>
      <c r="R47" s="37"/>
      <c r="S47" s="37"/>
      <c r="T47" s="38"/>
      <c r="U47" s="36" t="s">
        <v>28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45313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45348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45376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45314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45349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45377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45315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45350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45378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45316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45351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45379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45317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45352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45380</v>
      </c>
      <c r="W52" s="56"/>
      <c r="X52" s="56"/>
      <c r="Y52" s="56"/>
      <c r="Z52" s="56"/>
      <c r="AA52" s="56"/>
      <c r="AB52" s="56"/>
      <c r="AC52" s="56"/>
      <c r="AD52" s="57"/>
    </row>
    <row r="53" spans="1:30" ht="18" customHeight="1" x14ac:dyDescent="0.3">
      <c r="A53" s="30" t="s">
        <v>13</v>
      </c>
      <c r="B53" s="58">
        <f t="shared" si="9"/>
        <v>45318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45353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45381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45319</v>
      </c>
      <c r="C54" s="7"/>
      <c r="D54" s="7"/>
      <c r="E54" s="7"/>
      <c r="F54" s="7"/>
      <c r="G54" s="7"/>
      <c r="H54" s="7"/>
      <c r="I54" s="7"/>
      <c r="J54" s="8"/>
      <c r="K54" s="30" t="s">
        <v>14</v>
      </c>
      <c r="L54" s="58">
        <f t="shared" si="10"/>
        <v>45354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45382</v>
      </c>
      <c r="W54" s="56"/>
      <c r="X54" s="56"/>
      <c r="Y54" s="56"/>
      <c r="Z54" s="56"/>
      <c r="AA54" s="56"/>
      <c r="AB54" s="56"/>
      <c r="AC54" s="56"/>
      <c r="AD54" s="57"/>
    </row>
    <row r="55" spans="1:30" ht="18" customHeight="1" thickBot="1" x14ac:dyDescent="0.35">
      <c r="A55" s="83" t="s">
        <v>43</v>
      </c>
      <c r="B55" s="84"/>
      <c r="C55" s="84"/>
      <c r="D55" s="84"/>
      <c r="E55" s="84"/>
      <c r="F55" s="85">
        <f>SUM(C48:G54)</f>
        <v>0</v>
      </c>
      <c r="G55" s="84"/>
      <c r="H55" s="84"/>
      <c r="I55" s="84"/>
      <c r="J55" s="86"/>
      <c r="K55" s="83" t="s">
        <v>43</v>
      </c>
      <c r="L55" s="84"/>
      <c r="M55" s="84"/>
      <c r="N55" s="84"/>
      <c r="O55" s="84"/>
      <c r="P55" s="85">
        <f>SUM(M48:Q54)</f>
        <v>0</v>
      </c>
      <c r="Q55" s="84"/>
      <c r="R55" s="84"/>
      <c r="S55" s="84"/>
      <c r="T55" s="86"/>
      <c r="U55" s="83" t="s">
        <v>43</v>
      </c>
      <c r="V55" s="84"/>
      <c r="W55" s="84"/>
      <c r="X55" s="84"/>
      <c r="Y55" s="84"/>
      <c r="Z55" s="85">
        <f>SUM(W48:AA54)</f>
        <v>0</v>
      </c>
      <c r="AA55" s="84"/>
      <c r="AB55" s="84"/>
      <c r="AC55" s="84"/>
      <c r="AD55" s="86"/>
    </row>
    <row r="56" spans="1:30" ht="18" customHeight="1" x14ac:dyDescent="0.3">
      <c r="A56" s="32" t="s">
        <v>18</v>
      </c>
      <c r="B56" s="33"/>
      <c r="C56" s="34"/>
      <c r="D56" s="34"/>
      <c r="E56" s="34"/>
      <c r="F56" s="34"/>
      <c r="G56" s="34"/>
      <c r="H56" s="34"/>
      <c r="I56" s="34"/>
      <c r="J56" s="35"/>
      <c r="K56" s="36"/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 t="s">
        <v>8</v>
      </c>
      <c r="B57" s="58">
        <f>B54+1</f>
        <v>45320</v>
      </c>
      <c r="C57" s="4"/>
      <c r="D57" s="4"/>
      <c r="E57" s="4"/>
      <c r="F57" s="4"/>
      <c r="G57" s="4"/>
      <c r="H57" s="4"/>
      <c r="I57" s="5"/>
      <c r="J57" s="6"/>
      <c r="K57" s="30"/>
      <c r="L57" s="31"/>
      <c r="M57" s="9"/>
      <c r="N57" s="9"/>
      <c r="O57" s="9"/>
      <c r="P57" s="9"/>
      <c r="Q57" s="9"/>
      <c r="R57" s="9"/>
      <c r="S57" s="9"/>
      <c r="T57" s="10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 t="s">
        <v>9</v>
      </c>
      <c r="B58" s="58">
        <f>B57+1</f>
        <v>45321</v>
      </c>
      <c r="C58" s="4"/>
      <c r="D58" s="4"/>
      <c r="E58" s="4"/>
      <c r="F58" s="4"/>
      <c r="G58" s="4"/>
      <c r="H58" s="4"/>
      <c r="I58" s="5"/>
      <c r="J58" s="6"/>
      <c r="K58" s="30"/>
      <c r="L58" s="31"/>
      <c r="M58" s="9"/>
      <c r="N58" s="9"/>
      <c r="O58" s="9"/>
      <c r="P58" s="9"/>
      <c r="Q58" s="9"/>
      <c r="R58" s="9"/>
      <c r="S58" s="9"/>
      <c r="T58" s="10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 t="s">
        <v>10</v>
      </c>
      <c r="B59" s="58">
        <f t="shared" ref="B59:B63" si="12">B58+1</f>
        <v>45322</v>
      </c>
      <c r="C59" s="4"/>
      <c r="D59" s="4"/>
      <c r="E59" s="4"/>
      <c r="F59" s="4"/>
      <c r="G59" s="4"/>
      <c r="H59" s="4"/>
      <c r="I59" s="5"/>
      <c r="J59" s="6"/>
      <c r="K59" s="30"/>
      <c r="L59" s="31"/>
      <c r="M59" s="9"/>
      <c r="N59" s="9"/>
      <c r="O59" s="9"/>
      <c r="P59" s="9"/>
      <c r="Q59" s="9"/>
      <c r="R59" s="9"/>
      <c r="S59" s="9"/>
      <c r="T59" s="10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 t="s">
        <v>11</v>
      </c>
      <c r="B60" s="58">
        <f t="shared" si="12"/>
        <v>45323</v>
      </c>
      <c r="C60" s="4"/>
      <c r="D60" s="4"/>
      <c r="E60" s="4"/>
      <c r="F60" s="4"/>
      <c r="G60" s="4"/>
      <c r="H60" s="4"/>
      <c r="I60" s="5"/>
      <c r="J60" s="6"/>
      <c r="K60" s="30"/>
      <c r="L60" s="31"/>
      <c r="M60" s="9"/>
      <c r="N60" s="9"/>
      <c r="O60" s="9"/>
      <c r="P60" s="9"/>
      <c r="Q60" s="9"/>
      <c r="R60" s="9"/>
      <c r="S60" s="9"/>
      <c r="T60" s="10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 t="s">
        <v>12</v>
      </c>
      <c r="B61" s="58">
        <f t="shared" si="12"/>
        <v>45324</v>
      </c>
      <c r="C61" s="4"/>
      <c r="D61" s="4"/>
      <c r="E61" s="4"/>
      <c r="F61" s="4"/>
      <c r="G61" s="4"/>
      <c r="H61" s="4"/>
      <c r="I61" s="5"/>
      <c r="J61" s="6"/>
      <c r="K61" s="30"/>
      <c r="L61" s="31"/>
      <c r="M61" s="9"/>
      <c r="N61" s="9"/>
      <c r="O61" s="9"/>
      <c r="P61" s="9"/>
      <c r="Q61" s="9"/>
      <c r="R61" s="9"/>
      <c r="S61" s="9"/>
      <c r="T61" s="10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 t="s">
        <v>13</v>
      </c>
      <c r="B62" s="58">
        <f t="shared" si="12"/>
        <v>45325</v>
      </c>
      <c r="C62" s="4"/>
      <c r="D62" s="4"/>
      <c r="E62" s="4"/>
      <c r="F62" s="4"/>
      <c r="G62" s="4"/>
      <c r="H62" s="4"/>
      <c r="I62" s="5"/>
      <c r="J62" s="6"/>
      <c r="K62" s="30"/>
      <c r="L62" s="31"/>
      <c r="M62" s="9"/>
      <c r="N62" s="9"/>
      <c r="O62" s="9"/>
      <c r="P62" s="9"/>
      <c r="Q62" s="9"/>
      <c r="R62" s="9"/>
      <c r="S62" s="9"/>
      <c r="T62" s="10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 t="s">
        <v>14</v>
      </c>
      <c r="B63" s="58">
        <f t="shared" si="12"/>
        <v>45326</v>
      </c>
      <c r="C63" s="4"/>
      <c r="D63" s="4"/>
      <c r="E63" s="4"/>
      <c r="F63" s="4"/>
      <c r="G63" s="4"/>
      <c r="H63" s="4"/>
      <c r="I63" s="5"/>
      <c r="J63" s="6"/>
      <c r="K63" s="39"/>
      <c r="L63" s="31"/>
      <c r="M63" s="11"/>
      <c r="N63" s="11"/>
      <c r="O63" s="11"/>
      <c r="P63" s="11"/>
      <c r="Q63" s="11"/>
      <c r="R63" s="11"/>
      <c r="S63" s="11"/>
      <c r="T63" s="12"/>
      <c r="U63" s="39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83" t="s">
        <v>43</v>
      </c>
      <c r="B64" s="84"/>
      <c r="C64" s="84"/>
      <c r="D64" s="84"/>
      <c r="E64" s="84"/>
      <c r="F64" s="85">
        <f>SUM(C57:G63)</f>
        <v>0</v>
      </c>
      <c r="G64" s="84"/>
      <c r="H64" s="84"/>
      <c r="I64" s="84"/>
      <c r="J64" s="86"/>
      <c r="K64" s="83" t="s">
        <v>43</v>
      </c>
      <c r="L64" s="84"/>
      <c r="M64" s="84"/>
      <c r="N64" s="84"/>
      <c r="O64" s="84"/>
      <c r="P64" s="85">
        <f>SUM(M57:Q63)</f>
        <v>0</v>
      </c>
      <c r="Q64" s="84"/>
      <c r="R64" s="84"/>
      <c r="S64" s="84"/>
      <c r="T64" s="86"/>
      <c r="U64" s="83" t="s">
        <v>43</v>
      </c>
      <c r="V64" s="84"/>
      <c r="W64" s="84"/>
      <c r="X64" s="84"/>
      <c r="Y64" s="84"/>
      <c r="Z64" s="85">
        <f>SUM(W57:AA63)</f>
        <v>0</v>
      </c>
      <c r="AA64" s="84"/>
      <c r="AB64" s="84"/>
      <c r="AC64" s="84"/>
      <c r="AD64" s="86"/>
    </row>
    <row r="67" spans="5:5" x14ac:dyDescent="0.3">
      <c r="E67" t="s">
        <v>44</v>
      </c>
    </row>
  </sheetData>
  <sheetProtection selectLockedCells="1"/>
  <mergeCells count="55">
    <mergeCell ref="A17:G17"/>
    <mergeCell ref="C5:F5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K37:O37"/>
    <mergeCell ref="Z37:AD37"/>
    <mergeCell ref="Z46:AD46"/>
    <mergeCell ref="P28:T28"/>
    <mergeCell ref="U28:Y28"/>
    <mergeCell ref="Z28:AD28"/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topLeftCell="A32" zoomScaleNormal="100" workbookViewId="0">
      <selection activeCell="G25" sqref="G25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94">
        <f>'jan-mrt'!C2:F2</f>
        <v>0</v>
      </c>
      <c r="D2" s="95"/>
      <c r="E2" s="95"/>
      <c r="F2" s="96"/>
    </row>
    <row r="3" spans="1:30" ht="46.2" x14ac:dyDescent="0.85">
      <c r="J3" s="82" t="str">
        <f>'jan-mrt'!J3:U3</f>
        <v>JAARURENKAART 2024</v>
      </c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30" x14ac:dyDescent="0.3">
      <c r="A4" s="1" t="s">
        <v>39</v>
      </c>
      <c r="C4" s="94">
        <f>'jan-mrt'!C4:F4</f>
        <v>0</v>
      </c>
      <c r="D4" s="95"/>
      <c r="E4" s="95"/>
      <c r="F4" s="96"/>
      <c r="S4" t="s">
        <v>44</v>
      </c>
    </row>
    <row r="5" spans="1:30" x14ac:dyDescent="0.3">
      <c r="A5" s="1" t="s">
        <v>45</v>
      </c>
      <c r="C5" s="97">
        <f>'jan-mrt'!C5:F5</f>
        <v>0</v>
      </c>
      <c r="D5" s="98"/>
      <c r="E5" s="98"/>
      <c r="F5" s="99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72" t="s">
        <v>42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4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21">
        <f>'jan-mrt'!M8+F28+P28+Z28+F37+P37+Z37+F46+P46+Z46+F55+P55+Z55+F64+P64+Z64</f>
        <v>0</v>
      </c>
      <c r="N8" s="21"/>
      <c r="O8" s="21"/>
      <c r="P8" s="22"/>
      <c r="S8" s="75" t="s">
        <v>40</v>
      </c>
      <c r="T8" s="76"/>
      <c r="U8" s="77" t="s">
        <v>41</v>
      </c>
      <c r="V8" s="78"/>
      <c r="W8" s="78"/>
      <c r="X8" s="78"/>
      <c r="Y8" s="78"/>
      <c r="Z8" s="78"/>
      <c r="AA8" s="78"/>
      <c r="AB8" s="78"/>
      <c r="AC8" s="78"/>
      <c r="AD8" s="79"/>
    </row>
    <row r="9" spans="1:30" x14ac:dyDescent="0.3">
      <c r="A9" s="20" t="s">
        <v>0</v>
      </c>
      <c r="B9" s="21"/>
      <c r="C9" s="21"/>
      <c r="D9" s="21"/>
      <c r="E9" s="40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21">
        <f>'jan-mrt'!M9+SUM(H21:H64)+SUM(R21:R64)+SUM(AB21:AB64)</f>
        <v>0</v>
      </c>
      <c r="N9" s="21"/>
      <c r="O9" s="21"/>
      <c r="P9" s="22"/>
      <c r="S9" s="69"/>
      <c r="T9" s="70"/>
      <c r="U9" s="80"/>
      <c r="V9" s="70"/>
      <c r="W9" s="70"/>
      <c r="X9" s="70"/>
      <c r="Y9" s="70"/>
      <c r="Z9" s="70"/>
      <c r="AA9" s="70"/>
      <c r="AB9" s="70"/>
      <c r="AC9" s="70"/>
      <c r="AD9" s="81"/>
    </row>
    <row r="10" spans="1:30" x14ac:dyDescent="0.3">
      <c r="A10" s="20" t="s">
        <v>35</v>
      </c>
      <c r="B10" s="21"/>
      <c r="C10" s="21"/>
      <c r="D10" s="21"/>
      <c r="E10" s="41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21">
        <f>'jan-mrt'!M10+SUM(I21:I64)+SUM(S21:S64)+SUM(AC21:AC64)</f>
        <v>0</v>
      </c>
      <c r="N10" s="21"/>
      <c r="O10" s="21"/>
      <c r="P10" s="22"/>
      <c r="S10" s="71"/>
      <c r="T10" s="64"/>
      <c r="U10" s="63"/>
      <c r="V10" s="64"/>
      <c r="W10" s="64"/>
      <c r="X10" s="64"/>
      <c r="Y10" s="64"/>
      <c r="Z10" s="64"/>
      <c r="AA10" s="64"/>
      <c r="AB10" s="64"/>
      <c r="AC10" s="64"/>
      <c r="AD10" s="65"/>
    </row>
    <row r="11" spans="1:30" x14ac:dyDescent="0.3">
      <c r="A11" s="20" t="s">
        <v>1</v>
      </c>
      <c r="B11" s="21"/>
      <c r="C11" s="21"/>
      <c r="D11" s="21"/>
      <c r="E11" s="41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21">
        <f>'jan-mrt'!M11+SUM(J21:J64)+SUM(T21:T64)+SUM(AD21:AD64)</f>
        <v>0</v>
      </c>
      <c r="N11" s="21"/>
      <c r="O11" s="21"/>
      <c r="P11" s="22"/>
      <c r="S11" s="71"/>
      <c r="T11" s="64"/>
      <c r="U11" s="63"/>
      <c r="V11" s="64"/>
      <c r="W11" s="64"/>
      <c r="X11" s="64"/>
      <c r="Y11" s="64"/>
      <c r="Z11" s="64"/>
      <c r="AA11" s="64"/>
      <c r="AB11" s="64"/>
      <c r="AC11" s="64"/>
      <c r="AD11" s="65"/>
    </row>
    <row r="12" spans="1:30" x14ac:dyDescent="0.3">
      <c r="A12" s="20" t="str">
        <f>'jan-mrt'!A12</f>
        <v>Saldo vakantie-uren 2023</v>
      </c>
      <c r="B12" s="21"/>
      <c r="C12" s="21"/>
      <c r="D12" s="21"/>
      <c r="E12" s="42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71"/>
      <c r="T12" s="64"/>
      <c r="U12" s="63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 x14ac:dyDescent="0.3">
      <c r="A13" s="20" t="str">
        <f>'jan-mrt'!A13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'jan-mrt'!H13</f>
        <v>Saldo nog te werken 2024</v>
      </c>
      <c r="I13" s="21"/>
      <c r="J13" s="21"/>
      <c r="K13" s="21"/>
      <c r="L13" s="21"/>
      <c r="M13" s="23">
        <f>E14-SUM(M8:M10)-M11-M14</f>
        <v>1778.6</v>
      </c>
      <c r="N13" s="21" t="s">
        <v>46</v>
      </c>
      <c r="O13" s="21"/>
      <c r="P13" s="22"/>
      <c r="S13" s="71"/>
      <c r="T13" s="64"/>
      <c r="U13" s="63"/>
      <c r="V13" s="64"/>
      <c r="W13" s="64"/>
      <c r="X13" s="64"/>
      <c r="Y13" s="64"/>
      <c r="Z13" s="64"/>
      <c r="AA13" s="64"/>
      <c r="AB13" s="64"/>
      <c r="AC13" s="64"/>
      <c r="AD13" s="65"/>
    </row>
    <row r="14" spans="1:30" x14ac:dyDescent="0.3">
      <c r="A14" s="20" t="str">
        <f>'jan-mrt'!A14</f>
        <v>Contracturen 2024</v>
      </c>
      <c r="B14" s="21"/>
      <c r="C14" s="21"/>
      <c r="D14" s="21"/>
      <c r="E14" s="43">
        <f>'jan-mrt'!E14</f>
        <v>1961</v>
      </c>
      <c r="F14" s="21"/>
      <c r="G14" s="21"/>
      <c r="H14" s="21" t="str">
        <f>'jan-mrt'!H14</f>
        <v>Resterende vakantie-uren 2024</v>
      </c>
      <c r="I14" s="21"/>
      <c r="J14" s="21"/>
      <c r="K14" s="21"/>
      <c r="L14" s="21"/>
      <c r="M14" s="23">
        <f>E13-M11</f>
        <v>182.4</v>
      </c>
      <c r="N14" s="21"/>
      <c r="O14" s="21"/>
      <c r="P14" s="22"/>
      <c r="S14" s="71"/>
      <c r="T14" s="64"/>
      <c r="U14" s="63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93"/>
      <c r="T15" s="67"/>
      <c r="U15" s="66"/>
      <c r="V15" s="67"/>
      <c r="W15" s="67"/>
      <c r="X15" s="67"/>
      <c r="Y15" s="67"/>
      <c r="Z15" s="67"/>
      <c r="AA15" s="67"/>
      <c r="AB15" s="67"/>
      <c r="AC15" s="67"/>
      <c r="AD15" s="68"/>
    </row>
    <row r="17" spans="1:30" x14ac:dyDescent="0.3">
      <c r="A17" s="89" t="s">
        <v>101</v>
      </c>
      <c r="B17" s="89"/>
      <c r="C17" s="89"/>
      <c r="D17" s="89"/>
      <c r="E17" s="89"/>
      <c r="F17" s="89"/>
      <c r="G17" s="89"/>
    </row>
    <row r="18" spans="1:30" ht="15" thickBot="1" x14ac:dyDescent="0.35">
      <c r="A18" s="2"/>
    </row>
    <row r="19" spans="1:30" ht="87.75" customHeight="1" thickBot="1" x14ac:dyDescent="0.35">
      <c r="A19" s="87" t="s">
        <v>47</v>
      </c>
      <c r="B19" s="88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87" t="s">
        <v>48</v>
      </c>
      <c r="L19" s="88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87" t="s">
        <v>49</v>
      </c>
      <c r="V19" s="88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50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54</v>
      </c>
      <c r="L20" s="37"/>
      <c r="M20" s="34"/>
      <c r="N20" s="34"/>
      <c r="O20" s="34"/>
      <c r="P20" s="34"/>
      <c r="Q20" s="34"/>
      <c r="R20" s="34"/>
      <c r="S20" s="34"/>
      <c r="T20" s="35"/>
      <c r="U20" s="32" t="s">
        <v>59</v>
      </c>
      <c r="V20" s="33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45383</v>
      </c>
      <c r="C21" s="56"/>
      <c r="D21" s="56"/>
      <c r="E21" s="56"/>
      <c r="F21" s="56"/>
      <c r="G21" s="56"/>
      <c r="H21" s="56"/>
      <c r="I21" s="56"/>
      <c r="J21" s="57"/>
      <c r="K21" s="30" t="s">
        <v>8</v>
      </c>
      <c r="L21" s="58">
        <f>B54+1</f>
        <v>45411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45446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45384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45412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45447</v>
      </c>
      <c r="W22" s="4" t="s">
        <v>44</v>
      </c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45385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45413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45448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45386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45414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45449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45387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45415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45450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45388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45416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45451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45389</v>
      </c>
      <c r="C27" s="4"/>
      <c r="D27" s="4"/>
      <c r="E27" s="4"/>
      <c r="F27" s="4"/>
      <c r="G27" s="4"/>
      <c r="H27" s="4"/>
      <c r="I27" s="5"/>
      <c r="J27" s="6"/>
      <c r="K27" s="39" t="s">
        <v>14</v>
      </c>
      <c r="L27" s="58">
        <f t="shared" si="1"/>
        <v>45417</v>
      </c>
      <c r="M27" s="4"/>
      <c r="N27" s="4"/>
      <c r="O27" s="4"/>
      <c r="P27" s="4"/>
      <c r="Q27" s="4"/>
      <c r="R27" s="4"/>
      <c r="S27" s="5"/>
      <c r="T27" s="6"/>
      <c r="U27" s="30" t="s">
        <v>14</v>
      </c>
      <c r="V27" s="58">
        <f t="shared" si="2"/>
        <v>45452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83" t="s">
        <v>43</v>
      </c>
      <c r="B28" s="84"/>
      <c r="C28" s="84"/>
      <c r="D28" s="84"/>
      <c r="E28" s="84"/>
      <c r="F28" s="85">
        <f>SUM(C21:G27)</f>
        <v>0</v>
      </c>
      <c r="G28" s="84"/>
      <c r="H28" s="84"/>
      <c r="I28" s="84"/>
      <c r="J28" s="86"/>
      <c r="K28" s="83" t="s">
        <v>43</v>
      </c>
      <c r="L28" s="84"/>
      <c r="M28" s="84"/>
      <c r="N28" s="84"/>
      <c r="O28" s="84"/>
      <c r="P28" s="85">
        <f>SUM(M21:Q27)</f>
        <v>0</v>
      </c>
      <c r="Q28" s="84"/>
      <c r="R28" s="84"/>
      <c r="S28" s="84"/>
      <c r="T28" s="86"/>
      <c r="U28" s="83" t="s">
        <v>43</v>
      </c>
      <c r="V28" s="84"/>
      <c r="W28" s="84"/>
      <c r="X28" s="84"/>
      <c r="Y28" s="84"/>
      <c r="Z28" s="85">
        <f>SUM(W21:AA27)</f>
        <v>0</v>
      </c>
      <c r="AA28" s="84"/>
      <c r="AB28" s="84"/>
      <c r="AC28" s="84"/>
      <c r="AD28" s="86"/>
    </row>
    <row r="29" spans="1:30" ht="18" customHeight="1" x14ac:dyDescent="0.3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55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60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45390</v>
      </c>
      <c r="C30" s="4"/>
      <c r="D30" s="4"/>
      <c r="E30" s="4"/>
      <c r="F30" s="4"/>
      <c r="G30" s="4"/>
      <c r="H30" s="4"/>
      <c r="I30" s="5"/>
      <c r="J30" s="6"/>
      <c r="K30" s="30" t="s">
        <v>8</v>
      </c>
      <c r="L30" s="58">
        <f>L27+1</f>
        <v>45418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45453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45391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45419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45454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45392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45420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45455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45393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45421</v>
      </c>
      <c r="M33" s="56"/>
      <c r="N33" s="56"/>
      <c r="O33" s="56"/>
      <c r="P33" s="56"/>
      <c r="Q33" s="56"/>
      <c r="R33" s="56"/>
      <c r="S33" s="56"/>
      <c r="T33" s="57"/>
      <c r="U33" s="30" t="s">
        <v>11</v>
      </c>
      <c r="V33" s="58">
        <f t="shared" si="5"/>
        <v>45456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45394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45422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45457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45395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45423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45458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45396</v>
      </c>
      <c r="C36" s="4"/>
      <c r="D36" s="4"/>
      <c r="E36" s="4"/>
      <c r="F36" s="4"/>
      <c r="G36" s="4"/>
      <c r="H36" s="4"/>
      <c r="I36" s="4"/>
      <c r="J36" s="6"/>
      <c r="K36" s="39" t="s">
        <v>14</v>
      </c>
      <c r="L36" s="58">
        <f t="shared" si="4"/>
        <v>45424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45459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83" t="s">
        <v>43</v>
      </c>
      <c r="B37" s="84"/>
      <c r="C37" s="84"/>
      <c r="D37" s="84"/>
      <c r="E37" s="84"/>
      <c r="F37" s="85">
        <f>SUM(C30:G36)</f>
        <v>0</v>
      </c>
      <c r="G37" s="84"/>
      <c r="H37" s="84"/>
      <c r="I37" s="84"/>
      <c r="J37" s="86"/>
      <c r="K37" s="83" t="s">
        <v>43</v>
      </c>
      <c r="L37" s="84"/>
      <c r="M37" s="84"/>
      <c r="N37" s="84"/>
      <c r="O37" s="84"/>
      <c r="P37" s="85">
        <f>SUM(M30:Q36)</f>
        <v>0</v>
      </c>
      <c r="Q37" s="84"/>
      <c r="R37" s="84"/>
      <c r="S37" s="84"/>
      <c r="T37" s="86"/>
      <c r="U37" s="83" t="s">
        <v>43</v>
      </c>
      <c r="V37" s="84"/>
      <c r="W37" s="84"/>
      <c r="X37" s="84"/>
      <c r="Y37" s="84"/>
      <c r="Z37" s="85">
        <f>SUM(W30:AA36)</f>
        <v>0</v>
      </c>
      <c r="AA37" s="84"/>
      <c r="AB37" s="84"/>
      <c r="AC37" s="84"/>
      <c r="AD37" s="86"/>
    </row>
    <row r="38" spans="1:30" ht="18" customHeight="1" x14ac:dyDescent="0.3">
      <c r="A38" s="36" t="s">
        <v>52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56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61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45397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45425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45460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45398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45426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45461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45399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45427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45462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45400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45428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45463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45401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45429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45464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45402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45430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45465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45403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45431</v>
      </c>
      <c r="M45" s="56"/>
      <c r="N45" s="56"/>
      <c r="O45" s="56"/>
      <c r="P45" s="56"/>
      <c r="Q45" s="56"/>
      <c r="R45" s="56"/>
      <c r="S45" s="56"/>
      <c r="T45" s="57"/>
      <c r="U45" s="39" t="s">
        <v>14</v>
      </c>
      <c r="V45" s="58">
        <f t="shared" si="8"/>
        <v>45466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83" t="s">
        <v>43</v>
      </c>
      <c r="B46" s="84"/>
      <c r="C46" s="84"/>
      <c r="D46" s="84"/>
      <c r="E46" s="84"/>
      <c r="F46" s="85">
        <f>SUM(C39:G45)</f>
        <v>0</v>
      </c>
      <c r="G46" s="84"/>
      <c r="H46" s="84"/>
      <c r="I46" s="84"/>
      <c r="J46" s="86"/>
      <c r="K46" s="83" t="s">
        <v>43</v>
      </c>
      <c r="L46" s="84"/>
      <c r="M46" s="84"/>
      <c r="N46" s="84"/>
      <c r="O46" s="84"/>
      <c r="P46" s="85">
        <f>SUM(M39:Q45)</f>
        <v>0</v>
      </c>
      <c r="Q46" s="84"/>
      <c r="R46" s="84"/>
      <c r="S46" s="84"/>
      <c r="T46" s="86"/>
      <c r="U46" s="83" t="s">
        <v>43</v>
      </c>
      <c r="V46" s="84"/>
      <c r="W46" s="84"/>
      <c r="X46" s="84"/>
      <c r="Y46" s="84"/>
      <c r="Z46" s="85">
        <f>SUM(W39:AA45)</f>
        <v>0</v>
      </c>
      <c r="AA46" s="84"/>
      <c r="AB46" s="84"/>
      <c r="AC46" s="84"/>
      <c r="AD46" s="86"/>
    </row>
    <row r="47" spans="1:30" ht="18" customHeight="1" x14ac:dyDescent="0.3">
      <c r="A47" s="36" t="s">
        <v>53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57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62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45404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45432</v>
      </c>
      <c r="M48" s="56"/>
      <c r="N48" s="56"/>
      <c r="O48" s="56"/>
      <c r="P48" s="56"/>
      <c r="Q48" s="56"/>
      <c r="R48" s="56"/>
      <c r="S48" s="56"/>
      <c r="T48" s="57"/>
      <c r="U48" s="30" t="s">
        <v>8</v>
      </c>
      <c r="V48" s="58">
        <f>V45+1</f>
        <v>45467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45405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45433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45468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45406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45434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45469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45407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45435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45470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45408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45436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45471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45409</v>
      </c>
      <c r="C53" s="56"/>
      <c r="D53" s="56"/>
      <c r="E53" s="56"/>
      <c r="F53" s="56"/>
      <c r="G53" s="56"/>
      <c r="H53" s="56"/>
      <c r="I53" s="56"/>
      <c r="J53" s="57"/>
      <c r="K53" s="30" t="s">
        <v>13</v>
      </c>
      <c r="L53" s="58">
        <f t="shared" si="10"/>
        <v>45437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45472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45410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45438</v>
      </c>
      <c r="M54" s="4"/>
      <c r="N54" s="4"/>
      <c r="O54" s="4"/>
      <c r="P54" s="4"/>
      <c r="Q54" s="4"/>
      <c r="R54" s="4"/>
      <c r="S54" s="4"/>
      <c r="T54" s="6"/>
      <c r="U54" s="39" t="s">
        <v>14</v>
      </c>
      <c r="V54" s="58">
        <f t="shared" si="11"/>
        <v>45473</v>
      </c>
      <c r="W54" s="7"/>
      <c r="X54" s="7"/>
      <c r="Y54" s="7"/>
      <c r="Z54" s="7"/>
      <c r="AA54" s="7"/>
      <c r="AB54" s="7"/>
      <c r="AC54" s="7"/>
      <c r="AD54" s="8"/>
    </row>
    <row r="55" spans="1:30" ht="18" customHeight="1" thickBot="1" x14ac:dyDescent="0.35">
      <c r="A55" s="83" t="s">
        <v>43</v>
      </c>
      <c r="B55" s="84"/>
      <c r="C55" s="84"/>
      <c r="D55" s="84"/>
      <c r="E55" s="84"/>
      <c r="F55" s="85">
        <f>SUM(C48:G54)</f>
        <v>0</v>
      </c>
      <c r="G55" s="84"/>
      <c r="H55" s="84"/>
      <c r="I55" s="84"/>
      <c r="J55" s="86"/>
      <c r="K55" s="83" t="s">
        <v>43</v>
      </c>
      <c r="L55" s="84"/>
      <c r="M55" s="84"/>
      <c r="N55" s="84"/>
      <c r="O55" s="84"/>
      <c r="P55" s="85">
        <f>SUM(M48:Q54)</f>
        <v>0</v>
      </c>
      <c r="Q55" s="84"/>
      <c r="R55" s="84"/>
      <c r="S55" s="84"/>
      <c r="T55" s="86"/>
      <c r="U55" s="83" t="s">
        <v>43</v>
      </c>
      <c r="V55" s="84"/>
      <c r="W55" s="84"/>
      <c r="X55" s="84"/>
      <c r="Y55" s="84"/>
      <c r="Z55" s="85">
        <f>SUM(W48:AA54)</f>
        <v>0</v>
      </c>
      <c r="AA55" s="84"/>
      <c r="AB55" s="84"/>
      <c r="AC55" s="84"/>
      <c r="AD55" s="86"/>
    </row>
    <row r="56" spans="1:30" ht="18" customHeight="1" x14ac:dyDescent="0.3">
      <c r="A56" s="32"/>
      <c r="B56" s="37"/>
      <c r="C56" s="37"/>
      <c r="D56" s="37"/>
      <c r="E56" s="37"/>
      <c r="F56" s="37"/>
      <c r="G56" s="37"/>
      <c r="H56" s="37"/>
      <c r="I56" s="37"/>
      <c r="J56" s="38"/>
      <c r="K56" s="32" t="s">
        <v>58</v>
      </c>
      <c r="L56" s="33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45439</v>
      </c>
      <c r="M57" s="4"/>
      <c r="N57" s="4"/>
      <c r="O57" s="4"/>
      <c r="P57" s="4"/>
      <c r="Q57" s="4"/>
      <c r="R57" s="4"/>
      <c r="S57" s="4"/>
      <c r="T57" s="6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45440</v>
      </c>
      <c r="M58" s="4"/>
      <c r="N58" s="4"/>
      <c r="O58" s="4"/>
      <c r="P58" s="4"/>
      <c r="Q58" s="4"/>
      <c r="R58" s="4"/>
      <c r="S58" s="4"/>
      <c r="T58" s="6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45441</v>
      </c>
      <c r="M59" s="4"/>
      <c r="N59" s="4"/>
      <c r="O59" s="4"/>
      <c r="P59" s="4"/>
      <c r="Q59" s="4"/>
      <c r="R59" s="4"/>
      <c r="S59" s="4"/>
      <c r="T59" s="6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45442</v>
      </c>
      <c r="M60" s="4"/>
      <c r="N60" s="4"/>
      <c r="O60" s="4"/>
      <c r="P60" s="4"/>
      <c r="Q60" s="4"/>
      <c r="R60" s="4"/>
      <c r="S60" s="4"/>
      <c r="T60" s="6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45443</v>
      </c>
      <c r="M61" s="4"/>
      <c r="N61" s="4"/>
      <c r="O61" s="4"/>
      <c r="P61" s="4"/>
      <c r="Q61" s="4"/>
      <c r="R61" s="4"/>
      <c r="S61" s="4"/>
      <c r="T61" s="6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45444</v>
      </c>
      <c r="M62" s="4"/>
      <c r="N62" s="4"/>
      <c r="O62" s="4"/>
      <c r="P62" s="4"/>
      <c r="Q62" s="4"/>
      <c r="R62" s="4"/>
      <c r="S62" s="4"/>
      <c r="T62" s="6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45445</v>
      </c>
      <c r="M63" s="7"/>
      <c r="N63" s="7"/>
      <c r="O63" s="7"/>
      <c r="P63" s="7"/>
      <c r="Q63" s="7"/>
      <c r="R63" s="7"/>
      <c r="S63" s="7"/>
      <c r="T63" s="8"/>
      <c r="U63" s="30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83" t="s">
        <v>43</v>
      </c>
      <c r="B64" s="84"/>
      <c r="C64" s="84"/>
      <c r="D64" s="84"/>
      <c r="E64" s="84"/>
      <c r="F64" s="85">
        <f>SUM(C57:G63)</f>
        <v>0</v>
      </c>
      <c r="G64" s="84"/>
      <c r="H64" s="84"/>
      <c r="I64" s="84"/>
      <c r="J64" s="86"/>
      <c r="K64" s="83" t="s">
        <v>43</v>
      </c>
      <c r="L64" s="84"/>
      <c r="M64" s="84"/>
      <c r="N64" s="84"/>
      <c r="O64" s="84"/>
      <c r="P64" s="85">
        <f>SUM(M57:Q63)</f>
        <v>0</v>
      </c>
      <c r="Q64" s="84"/>
      <c r="R64" s="84"/>
      <c r="S64" s="84"/>
      <c r="T64" s="86"/>
      <c r="U64" s="83" t="s">
        <v>43</v>
      </c>
      <c r="V64" s="84"/>
      <c r="W64" s="84"/>
      <c r="X64" s="84"/>
      <c r="Y64" s="84"/>
      <c r="Z64" s="85">
        <f>SUM(W57:AA63)</f>
        <v>0</v>
      </c>
      <c r="AA64" s="84"/>
      <c r="AB64" s="84"/>
      <c r="AC64" s="84"/>
      <c r="AD64" s="86"/>
    </row>
    <row r="67" spans="5:5" x14ac:dyDescent="0.3">
      <c r="E67" t="s">
        <v>44</v>
      </c>
    </row>
  </sheetData>
  <sheetProtection algorithmName="SHA-512" hashValue="PZt5nrDzbJakztFcdEY/ioR5yUHn6E77ACMk0WNQz3KCvTlxPIU9VNICGrUDantEcVvet2dxUAJVnKZz9KYZTw==" saltValue="5SeTdrE9wkK9tVFCKZZIoA==" spinCount="100000" sheet="1" selectLockedCells="1"/>
  <mergeCells count="55"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  <mergeCell ref="C2:F2"/>
    <mergeCell ref="C4:F4"/>
    <mergeCell ref="S9:T9"/>
    <mergeCell ref="U9:AD9"/>
    <mergeCell ref="S10:T10"/>
    <mergeCell ref="U10:AD10"/>
    <mergeCell ref="A19:B19"/>
    <mergeCell ref="K19:L19"/>
    <mergeCell ref="U19:V19"/>
    <mergeCell ref="A28:E28"/>
    <mergeCell ref="F28:J28"/>
    <mergeCell ref="K28:O28"/>
    <mergeCell ref="P28:T28"/>
    <mergeCell ref="U28:Y28"/>
    <mergeCell ref="Z28:AD28"/>
    <mergeCell ref="A37:E37"/>
    <mergeCell ref="F37:J37"/>
    <mergeCell ref="K37:O37"/>
    <mergeCell ref="P37:T37"/>
    <mergeCell ref="U37:Y37"/>
    <mergeCell ref="Z37:AD37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64:AD64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topLeftCell="A19" zoomScaleNormal="100" workbookViewId="0">
      <selection activeCell="F24" sqref="F24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94">
        <f>'jan-mrt'!C2:F2</f>
        <v>0</v>
      </c>
      <c r="D2" s="95"/>
      <c r="E2" s="95"/>
      <c r="F2" s="96"/>
    </row>
    <row r="3" spans="1:30" ht="46.2" x14ac:dyDescent="0.85">
      <c r="J3" s="82" t="str">
        <f>'apr-juni'!J3:U3</f>
        <v>JAARURENKAART 2024</v>
      </c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30" x14ac:dyDescent="0.3">
      <c r="A4" s="1" t="s">
        <v>39</v>
      </c>
      <c r="C4" s="94">
        <f>'jan-mrt'!C4:F4</f>
        <v>0</v>
      </c>
      <c r="D4" s="95"/>
      <c r="E4" s="95"/>
      <c r="F4" s="96"/>
      <c r="S4" t="s">
        <v>44</v>
      </c>
    </row>
    <row r="5" spans="1:30" x14ac:dyDescent="0.3">
      <c r="A5" s="1" t="s">
        <v>45</v>
      </c>
      <c r="C5" s="97">
        <f>'jan-mrt'!C5:F5</f>
        <v>0</v>
      </c>
      <c r="D5" s="98"/>
      <c r="E5" s="98"/>
      <c r="F5" s="99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72" t="s">
        <v>42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4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'apr-juni'!M8+F28+P28+Z28+F37+P37+Z37+F46+P46+Z46+F55+P55+Z55+F64+P64+Z64</f>
        <v>0</v>
      </c>
      <c r="N8" s="21"/>
      <c r="O8" s="21"/>
      <c r="P8" s="22"/>
      <c r="S8" s="75" t="s">
        <v>40</v>
      </c>
      <c r="T8" s="76"/>
      <c r="U8" s="77" t="s">
        <v>41</v>
      </c>
      <c r="V8" s="78"/>
      <c r="W8" s="78"/>
      <c r="X8" s="78"/>
      <c r="Y8" s="78"/>
      <c r="Z8" s="78"/>
      <c r="AA8" s="78"/>
      <c r="AB8" s="78"/>
      <c r="AC8" s="78"/>
      <c r="AD8" s="79"/>
    </row>
    <row r="9" spans="1:30" x14ac:dyDescent="0.3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'apr-juni'!M9+SUM(H21:H64)+SUM(R21:R64)+SUM(AB21:AB64)</f>
        <v>0</v>
      </c>
      <c r="N9" s="21"/>
      <c r="O9" s="21"/>
      <c r="P9" s="22"/>
      <c r="S9" s="69"/>
      <c r="T9" s="70"/>
      <c r="U9" s="80"/>
      <c r="V9" s="70"/>
      <c r="W9" s="70"/>
      <c r="X9" s="70"/>
      <c r="Y9" s="70"/>
      <c r="Z9" s="70"/>
      <c r="AA9" s="70"/>
      <c r="AB9" s="70"/>
      <c r="AC9" s="70"/>
      <c r="AD9" s="81"/>
    </row>
    <row r="10" spans="1:30" x14ac:dyDescent="0.3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'apr-juni'!M10+SUM(I21:I64)+SUM(S21:S64)+SUM(AC21:AC64)</f>
        <v>0</v>
      </c>
      <c r="N10" s="21"/>
      <c r="O10" s="21"/>
      <c r="P10" s="22"/>
      <c r="S10" s="71"/>
      <c r="T10" s="64"/>
      <c r="U10" s="63"/>
      <c r="V10" s="64"/>
      <c r="W10" s="64"/>
      <c r="X10" s="64"/>
      <c r="Y10" s="64"/>
      <c r="Z10" s="64"/>
      <c r="AA10" s="64"/>
      <c r="AB10" s="64"/>
      <c r="AC10" s="64"/>
      <c r="AD10" s="65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'apr-juni'!M11+SUM(J21:J64)+SUM(T21:T64)+SUM(AD21:AD64)</f>
        <v>0</v>
      </c>
      <c r="N11" s="21"/>
      <c r="O11" s="21"/>
      <c r="P11" s="22"/>
      <c r="S11" s="71"/>
      <c r="T11" s="64"/>
      <c r="U11" s="63"/>
      <c r="V11" s="64"/>
      <c r="W11" s="64"/>
      <c r="X11" s="64"/>
      <c r="Y11" s="64"/>
      <c r="Z11" s="64"/>
      <c r="AA11" s="64"/>
      <c r="AB11" s="64"/>
      <c r="AC11" s="64"/>
      <c r="AD11" s="65"/>
    </row>
    <row r="12" spans="1:30" x14ac:dyDescent="0.3">
      <c r="A12" s="20" t="str">
        <f>'apr-juni'!A12</f>
        <v>Saldo vakantie-uren 2023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71"/>
      <c r="T12" s="64"/>
      <c r="U12" s="63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 x14ac:dyDescent="0.3">
      <c r="A13" s="20" t="str">
        <f>'apr-juni'!A13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'apr-juni'!H13</f>
        <v>Saldo nog te werken 2024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71"/>
      <c r="T13" s="64"/>
      <c r="U13" s="63"/>
      <c r="V13" s="64"/>
      <c r="W13" s="64"/>
      <c r="X13" s="64"/>
      <c r="Y13" s="64"/>
      <c r="Z13" s="64"/>
      <c r="AA13" s="64"/>
      <c r="AB13" s="64"/>
      <c r="AC13" s="64"/>
      <c r="AD13" s="65"/>
    </row>
    <row r="14" spans="1:30" x14ac:dyDescent="0.3">
      <c r="A14" s="20" t="str">
        <f>'apr-juni'!A14</f>
        <v>Contracturen 2024</v>
      </c>
      <c r="B14" s="21"/>
      <c r="C14" s="21"/>
      <c r="D14" s="21"/>
      <c r="E14" s="48">
        <f>'jan-mrt'!E14</f>
        <v>1961</v>
      </c>
      <c r="F14" s="21"/>
      <c r="G14" s="21"/>
      <c r="H14" s="21" t="str">
        <f>'apr-juni'!H14</f>
        <v>Resterende vakantie-uren 2024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71"/>
      <c r="T14" s="64"/>
      <c r="U14" s="63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93"/>
      <c r="T15" s="67"/>
      <c r="U15" s="66"/>
      <c r="V15" s="67"/>
      <c r="W15" s="67"/>
      <c r="X15" s="67"/>
      <c r="Y15" s="67"/>
      <c r="Z15" s="67"/>
      <c r="AA15" s="67"/>
      <c r="AB15" s="67"/>
      <c r="AC15" s="67"/>
      <c r="AD15" s="68"/>
    </row>
    <row r="17" spans="1:30" x14ac:dyDescent="0.3">
      <c r="A17" s="89" t="s">
        <v>101</v>
      </c>
      <c r="B17" s="89"/>
      <c r="C17" s="89"/>
      <c r="D17" s="89"/>
      <c r="E17" s="89"/>
      <c r="F17" s="89"/>
      <c r="G17" s="89"/>
    </row>
    <row r="18" spans="1:30" ht="15" thickBot="1" x14ac:dyDescent="0.35">
      <c r="A18" s="2"/>
    </row>
    <row r="19" spans="1:30" ht="87.75" customHeight="1" thickBot="1" x14ac:dyDescent="0.35">
      <c r="A19" s="87" t="s">
        <v>64</v>
      </c>
      <c r="B19" s="88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87" t="s">
        <v>65</v>
      </c>
      <c r="L19" s="88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87" t="s">
        <v>66</v>
      </c>
      <c r="V19" s="88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63</v>
      </c>
      <c r="B20" s="37"/>
      <c r="C20" s="37"/>
      <c r="D20" s="37"/>
      <c r="E20" s="37"/>
      <c r="F20" s="37"/>
      <c r="G20" s="37"/>
      <c r="H20" s="37"/>
      <c r="I20" s="37"/>
      <c r="J20" s="38"/>
      <c r="K20" s="32" t="s">
        <v>69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74</v>
      </c>
      <c r="V20" s="37"/>
      <c r="W20" s="37"/>
      <c r="X20" s="37"/>
      <c r="Y20" s="37"/>
      <c r="Z20" s="37"/>
      <c r="AA20" s="37"/>
      <c r="AB20" s="37"/>
      <c r="AC20" s="37"/>
      <c r="AD20" s="38"/>
    </row>
    <row r="21" spans="1:30" ht="18" customHeight="1" x14ac:dyDescent="0.3">
      <c r="A21" s="30" t="s">
        <v>8</v>
      </c>
      <c r="B21" s="58">
        <v>45474</v>
      </c>
      <c r="C21" s="7"/>
      <c r="D21" s="7"/>
      <c r="E21" s="7"/>
      <c r="F21" s="7"/>
      <c r="G21" s="7"/>
      <c r="H21" s="7"/>
      <c r="I21" s="7"/>
      <c r="J21" s="8"/>
      <c r="K21" s="30" t="s">
        <v>8</v>
      </c>
      <c r="L21" s="58">
        <f>B54+1</f>
        <v>45502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45537</v>
      </c>
      <c r="W21" s="4"/>
      <c r="X21" s="4"/>
      <c r="Y21" s="4"/>
      <c r="Z21" s="4"/>
      <c r="AA21" s="4"/>
      <c r="AB21" s="4"/>
      <c r="AC21" s="4"/>
      <c r="AD21" s="6"/>
    </row>
    <row r="22" spans="1:30" ht="18" customHeight="1" x14ac:dyDescent="0.3">
      <c r="A22" s="30" t="s">
        <v>9</v>
      </c>
      <c r="B22" s="58">
        <f>B21+1</f>
        <v>45475</v>
      </c>
      <c r="C22" s="7"/>
      <c r="D22" s="7"/>
      <c r="E22" s="7"/>
      <c r="F22" s="7"/>
      <c r="G22" s="7"/>
      <c r="H22" s="7"/>
      <c r="I22" s="7"/>
      <c r="J22" s="8"/>
      <c r="K22" s="30" t="s">
        <v>9</v>
      </c>
      <c r="L22" s="58">
        <f>L21+1</f>
        <v>45503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45538</v>
      </c>
      <c r="W22" s="4"/>
      <c r="X22" s="4"/>
      <c r="Y22" s="4"/>
      <c r="Z22" s="4"/>
      <c r="AA22" s="4"/>
      <c r="AB22" s="4"/>
      <c r="AC22" s="4"/>
      <c r="AD22" s="6"/>
    </row>
    <row r="23" spans="1:30" ht="18" customHeight="1" x14ac:dyDescent="0.3">
      <c r="A23" s="30" t="s">
        <v>10</v>
      </c>
      <c r="B23" s="58">
        <f t="shared" ref="B23:B27" si="0">B22+1</f>
        <v>45476</v>
      </c>
      <c r="C23" s="7"/>
      <c r="D23" s="7"/>
      <c r="E23" s="7"/>
      <c r="F23" s="7"/>
      <c r="G23" s="7"/>
      <c r="H23" s="7"/>
      <c r="I23" s="7"/>
      <c r="J23" s="8"/>
      <c r="K23" s="30" t="s">
        <v>10</v>
      </c>
      <c r="L23" s="58">
        <f t="shared" ref="L23:L27" si="1">L22+1</f>
        <v>45504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45539</v>
      </c>
      <c r="W23" s="4"/>
      <c r="X23" s="4"/>
      <c r="Y23" s="4"/>
      <c r="Z23" s="4"/>
      <c r="AA23" s="4"/>
      <c r="AB23" s="4"/>
      <c r="AC23" s="4"/>
      <c r="AD23" s="6"/>
    </row>
    <row r="24" spans="1:30" ht="18" customHeight="1" x14ac:dyDescent="0.3">
      <c r="A24" s="30" t="s">
        <v>11</v>
      </c>
      <c r="B24" s="58">
        <f t="shared" si="0"/>
        <v>45477</v>
      </c>
      <c r="C24" s="7"/>
      <c r="D24" s="7"/>
      <c r="E24" s="7"/>
      <c r="F24" s="7"/>
      <c r="G24" s="7"/>
      <c r="H24" s="7"/>
      <c r="I24" s="7"/>
      <c r="J24" s="8"/>
      <c r="K24" s="30" t="s">
        <v>11</v>
      </c>
      <c r="L24" s="58">
        <f t="shared" si="1"/>
        <v>45505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45540</v>
      </c>
      <c r="W24" s="4"/>
      <c r="X24" s="4"/>
      <c r="Y24" s="4"/>
      <c r="Z24" s="4"/>
      <c r="AA24" s="4"/>
      <c r="AB24" s="4"/>
      <c r="AC24" s="4"/>
      <c r="AD24" s="6"/>
    </row>
    <row r="25" spans="1:30" ht="18" customHeight="1" x14ac:dyDescent="0.3">
      <c r="A25" s="30" t="s">
        <v>12</v>
      </c>
      <c r="B25" s="58">
        <f t="shared" si="0"/>
        <v>45478</v>
      </c>
      <c r="C25" s="7"/>
      <c r="D25" s="7"/>
      <c r="E25" s="7"/>
      <c r="F25" s="7"/>
      <c r="G25" s="7"/>
      <c r="H25" s="7"/>
      <c r="I25" s="7"/>
      <c r="J25" s="8"/>
      <c r="K25" s="30" t="s">
        <v>12</v>
      </c>
      <c r="L25" s="58">
        <f t="shared" si="1"/>
        <v>45506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45541</v>
      </c>
      <c r="W25" s="4"/>
      <c r="X25" s="4"/>
      <c r="Y25" s="4"/>
      <c r="Z25" s="4"/>
      <c r="AA25" s="4"/>
      <c r="AB25" s="4"/>
      <c r="AC25" s="4"/>
      <c r="AD25" s="6"/>
    </row>
    <row r="26" spans="1:30" ht="18" customHeight="1" x14ac:dyDescent="0.3">
      <c r="A26" s="30" t="s">
        <v>13</v>
      </c>
      <c r="B26" s="58">
        <f t="shared" si="0"/>
        <v>45479</v>
      </c>
      <c r="C26" s="7"/>
      <c r="D26" s="7"/>
      <c r="E26" s="7"/>
      <c r="F26" s="7"/>
      <c r="G26" s="7"/>
      <c r="H26" s="7"/>
      <c r="I26" s="7"/>
      <c r="J26" s="8"/>
      <c r="K26" s="30" t="s">
        <v>13</v>
      </c>
      <c r="L26" s="58">
        <f t="shared" si="1"/>
        <v>45507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45542</v>
      </c>
      <c r="W26" s="4"/>
      <c r="X26" s="4"/>
      <c r="Y26" s="4"/>
      <c r="Z26" s="4"/>
      <c r="AA26" s="4"/>
      <c r="AB26" s="4"/>
      <c r="AC26" s="4"/>
      <c r="AD26" s="6"/>
    </row>
    <row r="27" spans="1:30" ht="18" customHeight="1" x14ac:dyDescent="0.3">
      <c r="A27" s="39" t="s">
        <v>14</v>
      </c>
      <c r="B27" s="58">
        <f t="shared" si="0"/>
        <v>45480</v>
      </c>
      <c r="C27" s="7"/>
      <c r="D27" s="7"/>
      <c r="E27" s="7"/>
      <c r="F27" s="7"/>
      <c r="G27" s="7"/>
      <c r="H27" s="7"/>
      <c r="I27" s="7"/>
      <c r="J27" s="8"/>
      <c r="K27" s="30" t="s">
        <v>14</v>
      </c>
      <c r="L27" s="58">
        <f t="shared" si="1"/>
        <v>45508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45543</v>
      </c>
      <c r="W27" s="7"/>
      <c r="X27" s="7"/>
      <c r="Y27" s="7"/>
      <c r="Z27" s="7"/>
      <c r="AA27" s="7"/>
      <c r="AB27" s="7"/>
      <c r="AC27" s="7"/>
      <c r="AD27" s="8"/>
    </row>
    <row r="28" spans="1:30" ht="18" customHeight="1" thickBot="1" x14ac:dyDescent="0.35">
      <c r="A28" s="83" t="s">
        <v>43</v>
      </c>
      <c r="B28" s="84"/>
      <c r="C28" s="84"/>
      <c r="D28" s="84"/>
      <c r="E28" s="84"/>
      <c r="F28" s="85">
        <f>SUM(C21:G27)</f>
        <v>0</v>
      </c>
      <c r="G28" s="84"/>
      <c r="H28" s="84"/>
      <c r="I28" s="84"/>
      <c r="J28" s="86"/>
      <c r="K28" s="83" t="s">
        <v>43</v>
      </c>
      <c r="L28" s="84"/>
      <c r="M28" s="84"/>
      <c r="N28" s="84"/>
      <c r="O28" s="84"/>
      <c r="P28" s="85">
        <f>SUM(M21:Q27)</f>
        <v>0</v>
      </c>
      <c r="Q28" s="84"/>
      <c r="R28" s="84"/>
      <c r="S28" s="84"/>
      <c r="T28" s="86"/>
      <c r="U28" s="83" t="s">
        <v>43</v>
      </c>
      <c r="V28" s="84"/>
      <c r="W28" s="84"/>
      <c r="X28" s="84"/>
      <c r="Y28" s="84"/>
      <c r="Z28" s="85">
        <f>SUM(W21:AA27)</f>
        <v>0</v>
      </c>
      <c r="AA28" s="84"/>
      <c r="AB28" s="84"/>
      <c r="AC28" s="84"/>
      <c r="AD28" s="86"/>
    </row>
    <row r="29" spans="1:30" ht="18" customHeight="1" x14ac:dyDescent="0.3">
      <c r="A29" s="36" t="s">
        <v>67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70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75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45481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45509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45544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45482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45510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45545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45483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45511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45546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45484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45512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45547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45485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45513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45548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45486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45514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45549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45487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45515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45550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83" t="s">
        <v>43</v>
      </c>
      <c r="B37" s="84"/>
      <c r="C37" s="84"/>
      <c r="D37" s="84"/>
      <c r="E37" s="84"/>
      <c r="F37" s="85">
        <f>SUM(C30:G36)</f>
        <v>0</v>
      </c>
      <c r="G37" s="84"/>
      <c r="H37" s="84"/>
      <c r="I37" s="84"/>
      <c r="J37" s="86"/>
      <c r="K37" s="83" t="s">
        <v>43</v>
      </c>
      <c r="L37" s="84"/>
      <c r="M37" s="84"/>
      <c r="N37" s="84"/>
      <c r="O37" s="84"/>
      <c r="P37" s="85">
        <f>SUM(M30:Q36)</f>
        <v>0</v>
      </c>
      <c r="Q37" s="84"/>
      <c r="R37" s="84"/>
      <c r="S37" s="84"/>
      <c r="T37" s="86"/>
      <c r="U37" s="83" t="s">
        <v>43</v>
      </c>
      <c r="V37" s="84"/>
      <c r="W37" s="84"/>
      <c r="X37" s="84"/>
      <c r="Y37" s="84"/>
      <c r="Z37" s="85">
        <f>SUM(W30:AA36)</f>
        <v>0</v>
      </c>
      <c r="AA37" s="84"/>
      <c r="AB37" s="84"/>
      <c r="AC37" s="84"/>
      <c r="AD37" s="86"/>
    </row>
    <row r="38" spans="1:30" ht="18" customHeight="1" x14ac:dyDescent="0.3">
      <c r="A38" s="36" t="s">
        <v>68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71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76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45488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45516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45551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45489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45517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45552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45490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45518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45553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45491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45519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45554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45492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45520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45555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45493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45521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45556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45494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45522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45557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83" t="s">
        <v>43</v>
      </c>
      <c r="B46" s="84"/>
      <c r="C46" s="84"/>
      <c r="D46" s="84"/>
      <c r="E46" s="84"/>
      <c r="F46" s="85">
        <f>SUM(C39:G45)</f>
        <v>0</v>
      </c>
      <c r="G46" s="84"/>
      <c r="H46" s="84"/>
      <c r="I46" s="84"/>
      <c r="J46" s="86"/>
      <c r="K46" s="83" t="s">
        <v>43</v>
      </c>
      <c r="L46" s="84"/>
      <c r="M46" s="84"/>
      <c r="N46" s="84"/>
      <c r="O46" s="84"/>
      <c r="P46" s="85">
        <f>SUM(M39:Q45)</f>
        <v>0</v>
      </c>
      <c r="Q46" s="84"/>
      <c r="R46" s="84"/>
      <c r="S46" s="84"/>
      <c r="T46" s="86"/>
      <c r="U46" s="83" t="s">
        <v>43</v>
      </c>
      <c r="V46" s="84"/>
      <c r="W46" s="84"/>
      <c r="X46" s="84"/>
      <c r="Y46" s="84"/>
      <c r="Z46" s="85">
        <f>SUM(W39:AA45)</f>
        <v>0</v>
      </c>
      <c r="AA46" s="84"/>
      <c r="AB46" s="84"/>
      <c r="AC46" s="84"/>
      <c r="AD46" s="86"/>
    </row>
    <row r="47" spans="1:30" ht="18" customHeight="1" x14ac:dyDescent="0.3">
      <c r="A47" s="36" t="s">
        <v>110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72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77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45495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45523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45558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45496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45524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45559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45497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45525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45560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45498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45526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45561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45499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45527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45562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45500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45528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45563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45501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45529</v>
      </c>
      <c r="M54" s="7"/>
      <c r="N54" s="7"/>
      <c r="O54" s="7"/>
      <c r="P54" s="7"/>
      <c r="Q54" s="7"/>
      <c r="R54" s="7"/>
      <c r="S54" s="7"/>
      <c r="T54" s="8"/>
      <c r="U54" s="39" t="s">
        <v>14</v>
      </c>
      <c r="V54" s="58">
        <f t="shared" si="11"/>
        <v>45564</v>
      </c>
      <c r="W54" s="4"/>
      <c r="X54" s="4"/>
      <c r="Y54" s="4"/>
      <c r="Z54" s="4"/>
      <c r="AA54" s="4"/>
      <c r="AB54" s="4"/>
      <c r="AC54" s="4"/>
      <c r="AD54" s="6"/>
    </row>
    <row r="55" spans="1:30" ht="18" customHeight="1" thickBot="1" x14ac:dyDescent="0.35">
      <c r="A55" s="83" t="s">
        <v>43</v>
      </c>
      <c r="B55" s="84"/>
      <c r="C55" s="84"/>
      <c r="D55" s="84"/>
      <c r="E55" s="84"/>
      <c r="F55" s="85">
        <f>SUM(C48:G54)</f>
        <v>0</v>
      </c>
      <c r="G55" s="84"/>
      <c r="H55" s="84"/>
      <c r="I55" s="84"/>
      <c r="J55" s="86"/>
      <c r="K55" s="83" t="s">
        <v>43</v>
      </c>
      <c r="L55" s="84"/>
      <c r="M55" s="84"/>
      <c r="N55" s="84"/>
      <c r="O55" s="84"/>
      <c r="P55" s="85">
        <f>SUM(M48:Q54)</f>
        <v>0</v>
      </c>
      <c r="Q55" s="84"/>
      <c r="R55" s="84"/>
      <c r="S55" s="84"/>
      <c r="T55" s="86"/>
      <c r="U55" s="83" t="s">
        <v>43</v>
      </c>
      <c r="V55" s="84"/>
      <c r="W55" s="84"/>
      <c r="X55" s="84"/>
      <c r="Y55" s="84"/>
      <c r="Z55" s="85">
        <f>SUM(W48:AA54)</f>
        <v>0</v>
      </c>
      <c r="AA55" s="84"/>
      <c r="AB55" s="84"/>
      <c r="AC55" s="84"/>
      <c r="AD55" s="86"/>
    </row>
    <row r="56" spans="1:30" ht="18" customHeight="1" x14ac:dyDescent="0.3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6" t="s">
        <v>73</v>
      </c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45530</v>
      </c>
      <c r="M57" s="4"/>
      <c r="N57" s="4"/>
      <c r="O57" s="4"/>
      <c r="P57" s="4"/>
      <c r="Q57" s="4"/>
      <c r="R57" s="4"/>
      <c r="S57" s="4"/>
      <c r="T57" s="6"/>
      <c r="U57" s="30"/>
      <c r="V57" s="58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45531</v>
      </c>
      <c r="M58" s="4"/>
      <c r="N58" s="4"/>
      <c r="O58" s="4"/>
      <c r="P58" s="4"/>
      <c r="Q58" s="4"/>
      <c r="R58" s="4"/>
      <c r="S58" s="4"/>
      <c r="T58" s="6"/>
      <c r="U58" s="30"/>
      <c r="V58" s="58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45532</v>
      </c>
      <c r="M59" s="4"/>
      <c r="N59" s="4"/>
      <c r="O59" s="4"/>
      <c r="P59" s="4"/>
      <c r="Q59" s="4"/>
      <c r="R59" s="4"/>
      <c r="S59" s="4"/>
      <c r="T59" s="6"/>
      <c r="U59" s="30"/>
      <c r="V59" s="58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45533</v>
      </c>
      <c r="M60" s="4"/>
      <c r="N60" s="4"/>
      <c r="O60" s="4"/>
      <c r="P60" s="4"/>
      <c r="Q60" s="4"/>
      <c r="R60" s="4"/>
      <c r="S60" s="4"/>
      <c r="T60" s="6"/>
      <c r="U60" s="30"/>
      <c r="V60" s="58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45534</v>
      </c>
      <c r="M61" s="4"/>
      <c r="N61" s="4"/>
      <c r="O61" s="4"/>
      <c r="P61" s="4"/>
      <c r="Q61" s="4"/>
      <c r="R61" s="4"/>
      <c r="S61" s="4"/>
      <c r="T61" s="6"/>
      <c r="U61" s="30"/>
      <c r="V61" s="58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45535</v>
      </c>
      <c r="M62" s="4"/>
      <c r="N62" s="4"/>
      <c r="O62" s="4"/>
      <c r="P62" s="4"/>
      <c r="Q62" s="4"/>
      <c r="R62" s="4"/>
      <c r="S62" s="4"/>
      <c r="T62" s="6"/>
      <c r="U62" s="30"/>
      <c r="V62" s="58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45536</v>
      </c>
      <c r="M63" s="7"/>
      <c r="N63" s="7"/>
      <c r="O63" s="7"/>
      <c r="P63" s="7"/>
      <c r="Q63" s="7"/>
      <c r="R63" s="7"/>
      <c r="S63" s="7"/>
      <c r="T63" s="8"/>
      <c r="U63" s="39"/>
      <c r="V63" s="58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83" t="s">
        <v>43</v>
      </c>
      <c r="B64" s="84"/>
      <c r="C64" s="84"/>
      <c r="D64" s="84"/>
      <c r="E64" s="84"/>
      <c r="F64" s="85">
        <f>SUM(C57:G63)</f>
        <v>0</v>
      </c>
      <c r="G64" s="84"/>
      <c r="H64" s="84"/>
      <c r="I64" s="84"/>
      <c r="J64" s="86"/>
      <c r="K64" s="83" t="s">
        <v>43</v>
      </c>
      <c r="L64" s="84"/>
      <c r="M64" s="84"/>
      <c r="N64" s="84"/>
      <c r="O64" s="100"/>
      <c r="P64" s="85">
        <f>SUM(M57:Q63)</f>
        <v>0</v>
      </c>
      <c r="Q64" s="84"/>
      <c r="R64" s="84"/>
      <c r="S64" s="84"/>
      <c r="T64" s="86"/>
      <c r="U64" s="83" t="s">
        <v>43</v>
      </c>
      <c r="V64" s="84"/>
      <c r="W64" s="84"/>
      <c r="X64" s="84"/>
      <c r="Y64" s="84"/>
      <c r="Z64" s="85">
        <f>SUM(W57:AA63)</f>
        <v>0</v>
      </c>
      <c r="AA64" s="84"/>
      <c r="AB64" s="84"/>
      <c r="AC64" s="84"/>
      <c r="AD64" s="86"/>
    </row>
    <row r="67" spans="5:5" x14ac:dyDescent="0.3">
      <c r="E67" t="s">
        <v>44</v>
      </c>
    </row>
  </sheetData>
  <sheetProtection algorithmName="SHA-512" hashValue="h02B0aafgSCF9bbPFhh9nYBYLetWWHeH15i6UMT1rCuN6HLy+yIvmd1yQax3itpeIvGElajNSn6qWcFPlXryqg==" saltValue="BTLJ02mF2ewVJXapCaRBmQ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tabSelected="1" topLeftCell="A10" zoomScaleNormal="100" workbookViewId="0">
      <selection activeCell="Y31" sqref="Y31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94">
        <f>'jan-mrt'!C2:F2</f>
        <v>0</v>
      </c>
      <c r="D2" s="95"/>
      <c r="E2" s="95"/>
      <c r="F2" s="96"/>
    </row>
    <row r="3" spans="1:30" ht="46.2" x14ac:dyDescent="0.85">
      <c r="J3" s="82" t="str">
        <f>'juli-sept'!J3:U3</f>
        <v>JAARURENKAART 2024</v>
      </c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</row>
    <row r="4" spans="1:30" x14ac:dyDescent="0.3">
      <c r="A4" s="1" t="s">
        <v>39</v>
      </c>
      <c r="C4" s="94">
        <f>'jan-mrt'!C4:F4</f>
        <v>0</v>
      </c>
      <c r="D4" s="95"/>
      <c r="E4" s="95"/>
      <c r="F4" s="96"/>
      <c r="S4" t="s">
        <v>44</v>
      </c>
    </row>
    <row r="5" spans="1:30" x14ac:dyDescent="0.3">
      <c r="A5" s="1" t="s">
        <v>45</v>
      </c>
      <c r="C5" s="97">
        <f>'jan-mrt'!C5:F5</f>
        <v>0</v>
      </c>
      <c r="D5" s="98"/>
      <c r="E5" s="98"/>
      <c r="F5" s="99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72" t="s">
        <v>42</v>
      </c>
      <c r="T7" s="73"/>
      <c r="U7" s="73"/>
      <c r="V7" s="73"/>
      <c r="W7" s="73"/>
      <c r="X7" s="73"/>
      <c r="Y7" s="73"/>
      <c r="Z7" s="73"/>
      <c r="AA7" s="73"/>
      <c r="AB7" s="73"/>
      <c r="AC7" s="73"/>
      <c r="AD7" s="74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'juli-sept'!M8+F28+P28+Z28+F37+P37+Z37+F46+P46+Z46+F55+P55+Z55+F64+P64+Z64</f>
        <v>0</v>
      </c>
      <c r="N8" s="21"/>
      <c r="O8" s="21"/>
      <c r="P8" s="22"/>
      <c r="S8" s="75" t="s">
        <v>40</v>
      </c>
      <c r="T8" s="76"/>
      <c r="U8" s="77" t="s">
        <v>41</v>
      </c>
      <c r="V8" s="78"/>
      <c r="W8" s="78"/>
      <c r="X8" s="78"/>
      <c r="Y8" s="78"/>
      <c r="Z8" s="78"/>
      <c r="AA8" s="78"/>
      <c r="AB8" s="78"/>
      <c r="AC8" s="78"/>
      <c r="AD8" s="79"/>
    </row>
    <row r="9" spans="1:30" x14ac:dyDescent="0.3">
      <c r="A9" s="20" t="s">
        <v>0</v>
      </c>
      <c r="B9" s="21"/>
      <c r="C9" s="21"/>
      <c r="D9" s="21"/>
      <c r="E9" s="45">
        <f>'jan-mrt'!E8</f>
        <v>38</v>
      </c>
      <c r="F9" s="21"/>
      <c r="G9" s="21"/>
      <c r="H9" s="21" t="s">
        <v>4</v>
      </c>
      <c r="I9" s="21"/>
      <c r="J9" s="21"/>
      <c r="K9" s="21"/>
      <c r="L9" s="21"/>
      <c r="M9" s="44">
        <f>'juli-sept'!M9+SUM(H21:H64)+SUM(R21:R64)+SUM(AB21:AB64)</f>
        <v>0</v>
      </c>
      <c r="N9" s="21"/>
      <c r="O9" s="21"/>
      <c r="P9" s="22"/>
      <c r="S9" s="69" t="s">
        <v>44</v>
      </c>
      <c r="T9" s="70"/>
      <c r="U9" s="80"/>
      <c r="V9" s="70"/>
      <c r="W9" s="70"/>
      <c r="X9" s="70"/>
      <c r="Y9" s="70"/>
      <c r="Z9" s="70"/>
      <c r="AA9" s="70"/>
      <c r="AB9" s="70"/>
      <c r="AC9" s="70"/>
      <c r="AD9" s="81"/>
    </row>
    <row r="10" spans="1:30" x14ac:dyDescent="0.3">
      <c r="A10" s="20" t="s">
        <v>35</v>
      </c>
      <c r="B10" s="21"/>
      <c r="C10" s="21"/>
      <c r="D10" s="21"/>
      <c r="E10" s="46">
        <f>'jan-mrt'!E10</f>
        <v>182.4</v>
      </c>
      <c r="F10" s="21"/>
      <c r="G10" s="21"/>
      <c r="H10" s="21" t="s">
        <v>5</v>
      </c>
      <c r="I10" s="21"/>
      <c r="J10" s="21"/>
      <c r="K10" s="21"/>
      <c r="L10" s="21"/>
      <c r="M10" s="44">
        <f>'juli-sept'!M10+SUM(I21:I64)+SUM(S21:S64)+SUM(AC21:AC64)</f>
        <v>0</v>
      </c>
      <c r="N10" s="21"/>
      <c r="O10" s="21"/>
      <c r="P10" s="22"/>
      <c r="S10" s="71"/>
      <c r="T10" s="64"/>
      <c r="U10" s="63"/>
      <c r="V10" s="64"/>
      <c r="W10" s="64"/>
      <c r="X10" s="64"/>
      <c r="Y10" s="64"/>
      <c r="Z10" s="64"/>
      <c r="AA10" s="64"/>
      <c r="AB10" s="64"/>
      <c r="AC10" s="64"/>
      <c r="AD10" s="65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'juli-sept'!M11+SUM(J21:J64)+SUM(T21:T64)+SUM(AD21:AD64)</f>
        <v>0</v>
      </c>
      <c r="N11" s="21"/>
      <c r="O11" s="21"/>
      <c r="P11" s="22"/>
      <c r="S11" s="71"/>
      <c r="T11" s="64"/>
      <c r="U11" s="63"/>
      <c r="V11" s="64"/>
      <c r="W11" s="64"/>
      <c r="X11" s="64"/>
      <c r="Y11" s="64"/>
      <c r="Z11" s="64"/>
      <c r="AA11" s="64"/>
      <c r="AB11" s="64"/>
      <c r="AC11" s="64"/>
      <c r="AD11" s="65"/>
    </row>
    <row r="12" spans="1:30" x14ac:dyDescent="0.3">
      <c r="A12" s="20" t="str">
        <f>'juli-sept'!A12</f>
        <v>Saldo vakantie-uren 2023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71"/>
      <c r="T12" s="64"/>
      <c r="U12" s="63"/>
      <c r="V12" s="64"/>
      <c r="W12" s="64"/>
      <c r="X12" s="64"/>
      <c r="Y12" s="64"/>
      <c r="Z12" s="64"/>
      <c r="AA12" s="64"/>
      <c r="AB12" s="64"/>
      <c r="AC12" s="64"/>
      <c r="AD12" s="65"/>
    </row>
    <row r="13" spans="1:30" x14ac:dyDescent="0.3">
      <c r="A13" s="20" t="str">
        <f>'juli-sept'!A13</f>
        <v>Vakantie-uren 2024</v>
      </c>
      <c r="B13" s="21"/>
      <c r="C13" s="21"/>
      <c r="D13" s="21"/>
      <c r="E13" s="24">
        <f>'jan-mrt'!E13</f>
        <v>182.4</v>
      </c>
      <c r="F13" s="21"/>
      <c r="G13" s="21"/>
      <c r="H13" s="21" t="str">
        <f>'juli-sept'!H13</f>
        <v>Saldo nog te werken 2024</v>
      </c>
      <c r="I13" s="21"/>
      <c r="J13" s="21"/>
      <c r="K13" s="21"/>
      <c r="L13" s="21"/>
      <c r="M13" s="24">
        <f>E14-SUM(M8:M10)-M11-M14</f>
        <v>1778.6</v>
      </c>
      <c r="N13" s="21" t="s">
        <v>46</v>
      </c>
      <c r="O13" s="21"/>
      <c r="P13" s="22"/>
      <c r="S13" s="71"/>
      <c r="T13" s="64"/>
      <c r="U13" s="63"/>
      <c r="V13" s="64"/>
      <c r="W13" s="64"/>
      <c r="X13" s="64"/>
      <c r="Y13" s="64"/>
      <c r="Z13" s="64"/>
      <c r="AA13" s="64"/>
      <c r="AB13" s="64"/>
      <c r="AC13" s="64"/>
      <c r="AD13" s="65"/>
    </row>
    <row r="14" spans="1:30" x14ac:dyDescent="0.3">
      <c r="A14" s="20" t="str">
        <f>'juli-sept'!A14</f>
        <v>Contracturen 2024</v>
      </c>
      <c r="B14" s="21"/>
      <c r="C14" s="21"/>
      <c r="D14" s="21"/>
      <c r="E14" s="48">
        <f>'jan-mrt'!E14</f>
        <v>1961</v>
      </c>
      <c r="F14" s="21"/>
      <c r="G14" s="21"/>
      <c r="H14" s="21" t="str">
        <f>'juli-sept'!H14</f>
        <v>Resterende vakantie-uren 2024</v>
      </c>
      <c r="I14" s="21"/>
      <c r="J14" s="21"/>
      <c r="K14" s="21"/>
      <c r="L14" s="21"/>
      <c r="M14" s="24">
        <f>E13-M11</f>
        <v>182.4</v>
      </c>
      <c r="N14" s="21"/>
      <c r="O14" s="21"/>
      <c r="P14" s="22"/>
      <c r="S14" s="71"/>
      <c r="T14" s="64"/>
      <c r="U14" s="63"/>
      <c r="V14" s="64"/>
      <c r="W14" s="64"/>
      <c r="X14" s="64"/>
      <c r="Y14" s="64"/>
      <c r="Z14" s="64"/>
      <c r="AA14" s="64"/>
      <c r="AB14" s="64"/>
      <c r="AC14" s="64"/>
      <c r="AD14" s="65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93"/>
      <c r="T15" s="67"/>
      <c r="U15" s="66"/>
      <c r="V15" s="67"/>
      <c r="W15" s="67"/>
      <c r="X15" s="67"/>
      <c r="Y15" s="67"/>
      <c r="Z15" s="67"/>
      <c r="AA15" s="67"/>
      <c r="AB15" s="67"/>
      <c r="AC15" s="67"/>
      <c r="AD15" s="68"/>
    </row>
    <row r="17" spans="1:30" x14ac:dyDescent="0.3">
      <c r="A17" s="89" t="s">
        <v>101</v>
      </c>
      <c r="B17" s="89"/>
      <c r="C17" s="89"/>
      <c r="D17" s="89"/>
      <c r="E17" s="89"/>
      <c r="F17" s="89"/>
      <c r="G17" s="89"/>
    </row>
    <row r="18" spans="1:30" ht="15" thickBot="1" x14ac:dyDescent="0.35">
      <c r="A18" s="2"/>
    </row>
    <row r="19" spans="1:30" ht="87.75" customHeight="1" thickBot="1" x14ac:dyDescent="0.35">
      <c r="A19" s="87" t="s">
        <v>78</v>
      </c>
      <c r="B19" s="88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87" t="s">
        <v>79</v>
      </c>
      <c r="L19" s="88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87" t="s">
        <v>80</v>
      </c>
      <c r="V19" s="88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81</v>
      </c>
      <c r="B20" s="37"/>
      <c r="C20" s="34"/>
      <c r="D20" s="34"/>
      <c r="E20" s="34"/>
      <c r="F20" s="34"/>
      <c r="G20" s="34"/>
      <c r="H20" s="34"/>
      <c r="I20" s="34"/>
      <c r="J20" s="35"/>
      <c r="K20" s="32" t="s">
        <v>85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90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45565</v>
      </c>
      <c r="C21" s="4"/>
      <c r="D21" s="4"/>
      <c r="E21" s="4"/>
      <c r="F21" s="4"/>
      <c r="G21" s="4"/>
      <c r="H21" s="4"/>
      <c r="I21" s="5"/>
      <c r="J21" s="6"/>
      <c r="K21" s="30" t="s">
        <v>8</v>
      </c>
      <c r="L21" s="58">
        <f>B54+1</f>
        <v>45593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45628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45566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45594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45629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45567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45595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45630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45568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45596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45631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45569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45597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45632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45570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45598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45633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9" t="s">
        <v>14</v>
      </c>
      <c r="B27" s="58">
        <f t="shared" si="0"/>
        <v>45571</v>
      </c>
      <c r="C27" s="4"/>
      <c r="D27" s="4"/>
      <c r="E27" s="4"/>
      <c r="F27" s="4"/>
      <c r="G27" s="4"/>
      <c r="H27" s="4"/>
      <c r="I27" s="5"/>
      <c r="J27" s="6"/>
      <c r="K27" s="30" t="s">
        <v>14</v>
      </c>
      <c r="L27" s="58">
        <f t="shared" si="1"/>
        <v>45599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45634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83" t="s">
        <v>43</v>
      </c>
      <c r="B28" s="84"/>
      <c r="C28" s="84"/>
      <c r="D28" s="84"/>
      <c r="E28" s="84"/>
      <c r="F28" s="85">
        <f>SUM(C21:G27)</f>
        <v>0</v>
      </c>
      <c r="G28" s="84"/>
      <c r="H28" s="84"/>
      <c r="I28" s="84"/>
      <c r="J28" s="86"/>
      <c r="K28" s="83" t="s">
        <v>43</v>
      </c>
      <c r="L28" s="84"/>
      <c r="M28" s="84"/>
      <c r="N28" s="84"/>
      <c r="O28" s="84"/>
      <c r="P28" s="85">
        <f>SUM(M21:Q27)</f>
        <v>0</v>
      </c>
      <c r="Q28" s="84"/>
      <c r="R28" s="84"/>
      <c r="S28" s="84"/>
      <c r="T28" s="86"/>
      <c r="U28" s="83" t="s">
        <v>43</v>
      </c>
      <c r="V28" s="84"/>
      <c r="W28" s="84"/>
      <c r="X28" s="84"/>
      <c r="Y28" s="84"/>
      <c r="Z28" s="85">
        <f>SUM(W21:AA27)</f>
        <v>0</v>
      </c>
      <c r="AA28" s="84"/>
      <c r="AB28" s="84"/>
      <c r="AC28" s="84"/>
      <c r="AD28" s="86"/>
    </row>
    <row r="29" spans="1:30" ht="18" customHeight="1" x14ac:dyDescent="0.3">
      <c r="A29" s="36" t="s">
        <v>82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86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91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45572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45600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45635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45573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45601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45636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45574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45602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45637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45575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45603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45638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45576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45604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45639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45577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45605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45640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45578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45606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45641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83" t="s">
        <v>43</v>
      </c>
      <c r="B37" s="84"/>
      <c r="C37" s="84"/>
      <c r="D37" s="84"/>
      <c r="E37" s="84"/>
      <c r="F37" s="85">
        <f>SUM(C30:G36)</f>
        <v>0</v>
      </c>
      <c r="G37" s="84"/>
      <c r="H37" s="84"/>
      <c r="I37" s="84"/>
      <c r="J37" s="86"/>
      <c r="K37" s="83" t="s">
        <v>43</v>
      </c>
      <c r="L37" s="84"/>
      <c r="M37" s="84"/>
      <c r="N37" s="84"/>
      <c r="O37" s="84"/>
      <c r="P37" s="85">
        <f>SUM(M30:Q36)</f>
        <v>0</v>
      </c>
      <c r="Q37" s="84"/>
      <c r="R37" s="84"/>
      <c r="S37" s="84"/>
      <c r="T37" s="86"/>
      <c r="U37" s="83" t="s">
        <v>43</v>
      </c>
      <c r="V37" s="84"/>
      <c r="W37" s="84"/>
      <c r="X37" s="84"/>
      <c r="Y37" s="84"/>
      <c r="Z37" s="85">
        <f>SUM(W30:AA36)</f>
        <v>0</v>
      </c>
      <c r="AA37" s="84"/>
      <c r="AB37" s="84"/>
      <c r="AC37" s="84"/>
      <c r="AD37" s="86"/>
    </row>
    <row r="38" spans="1:30" ht="18" customHeight="1" x14ac:dyDescent="0.3">
      <c r="A38" s="36" t="s">
        <v>83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87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92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45579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45607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45642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45580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45608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45643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45581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45609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45644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45582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45610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45645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45583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45611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45646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45584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45612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45647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45585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45613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45648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83" t="s">
        <v>43</v>
      </c>
      <c r="B46" s="84"/>
      <c r="C46" s="84"/>
      <c r="D46" s="84"/>
      <c r="E46" s="84"/>
      <c r="F46" s="85">
        <f>SUM(C39:G45)</f>
        <v>0</v>
      </c>
      <c r="G46" s="84"/>
      <c r="H46" s="84"/>
      <c r="I46" s="84"/>
      <c r="J46" s="86"/>
      <c r="K46" s="83" t="s">
        <v>43</v>
      </c>
      <c r="L46" s="84"/>
      <c r="M46" s="84"/>
      <c r="N46" s="84"/>
      <c r="O46" s="84"/>
      <c r="P46" s="85">
        <f>SUM(M39:Q45)</f>
        <v>0</v>
      </c>
      <c r="Q46" s="84"/>
      <c r="R46" s="84"/>
      <c r="S46" s="84"/>
      <c r="T46" s="86"/>
      <c r="U46" s="83" t="s">
        <v>43</v>
      </c>
      <c r="V46" s="84"/>
      <c r="W46" s="84"/>
      <c r="X46" s="84"/>
      <c r="Y46" s="84"/>
      <c r="Z46" s="85">
        <f>SUM(W39:AA45)</f>
        <v>0</v>
      </c>
      <c r="AA46" s="84"/>
      <c r="AB46" s="84"/>
      <c r="AC46" s="84"/>
      <c r="AD46" s="86"/>
    </row>
    <row r="47" spans="1:30" ht="18" customHeight="1" x14ac:dyDescent="0.3">
      <c r="A47" s="32" t="s">
        <v>84</v>
      </c>
      <c r="B47" s="33"/>
      <c r="C47" s="37"/>
      <c r="D47" s="37"/>
      <c r="E47" s="37"/>
      <c r="F47" s="37"/>
      <c r="G47" s="37"/>
      <c r="H47" s="37"/>
      <c r="I47" s="37"/>
      <c r="J47" s="38"/>
      <c r="K47" s="36" t="s">
        <v>88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93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45586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45614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45649</v>
      </c>
      <c r="W48" s="4"/>
      <c r="X48" s="4"/>
      <c r="Y48" s="4"/>
      <c r="Z48" s="4"/>
      <c r="AA48" s="4"/>
      <c r="AB48" s="4"/>
      <c r="AC48" s="4"/>
      <c r="AD48" s="6"/>
    </row>
    <row r="49" spans="1:34" ht="18" customHeight="1" x14ac:dyDescent="0.3">
      <c r="A49" s="30" t="s">
        <v>9</v>
      </c>
      <c r="B49" s="58">
        <f>B48+1</f>
        <v>45587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45615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45650</v>
      </c>
      <c r="W49" s="4"/>
      <c r="X49" s="4"/>
      <c r="Y49" s="4"/>
      <c r="Z49" s="4"/>
      <c r="AA49" s="4"/>
      <c r="AB49" s="4"/>
      <c r="AC49" s="4"/>
      <c r="AD49" s="6"/>
    </row>
    <row r="50" spans="1:34" ht="18" customHeight="1" x14ac:dyDescent="0.3">
      <c r="A50" s="30" t="s">
        <v>10</v>
      </c>
      <c r="B50" s="58">
        <f t="shared" ref="B50:B54" si="9">B49+1</f>
        <v>45588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45616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45651</v>
      </c>
      <c r="W50" s="56"/>
      <c r="X50" s="56"/>
      <c r="Y50" s="56"/>
      <c r="Z50" s="56"/>
      <c r="AA50" s="56"/>
      <c r="AB50" s="56"/>
      <c r="AC50" s="56"/>
      <c r="AD50" s="57"/>
      <c r="AH50" t="s">
        <v>44</v>
      </c>
    </row>
    <row r="51" spans="1:34" ht="18" customHeight="1" x14ac:dyDescent="0.3">
      <c r="A51" s="30" t="s">
        <v>11</v>
      </c>
      <c r="B51" s="58">
        <f t="shared" si="9"/>
        <v>45589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45617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45652</v>
      </c>
      <c r="W51" s="56" t="s">
        <v>44</v>
      </c>
      <c r="X51" s="56"/>
      <c r="Y51" s="56"/>
      <c r="Z51" s="56"/>
      <c r="AA51" s="56"/>
      <c r="AB51" s="56"/>
      <c r="AC51" s="56"/>
      <c r="AD51" s="57"/>
    </row>
    <row r="52" spans="1:34" ht="18" customHeight="1" x14ac:dyDescent="0.3">
      <c r="A52" s="30" t="s">
        <v>12</v>
      </c>
      <c r="B52" s="58">
        <f t="shared" si="9"/>
        <v>45590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45618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45653</v>
      </c>
      <c r="W52" s="4"/>
      <c r="X52" s="4"/>
      <c r="Y52" s="4"/>
      <c r="Z52" s="4"/>
      <c r="AA52" s="4"/>
      <c r="AB52" s="4"/>
      <c r="AC52" s="4"/>
      <c r="AD52" s="6"/>
    </row>
    <row r="53" spans="1:34" ht="18" customHeight="1" x14ac:dyDescent="0.3">
      <c r="A53" s="30" t="s">
        <v>13</v>
      </c>
      <c r="B53" s="58">
        <f t="shared" si="9"/>
        <v>45591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45619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45654</v>
      </c>
      <c r="W53" s="4"/>
      <c r="X53" s="4"/>
      <c r="Y53" s="4"/>
      <c r="Z53" s="4"/>
      <c r="AA53" s="4"/>
      <c r="AB53" s="4"/>
      <c r="AC53" s="4"/>
      <c r="AD53" s="6"/>
    </row>
    <row r="54" spans="1:34" ht="18" customHeight="1" x14ac:dyDescent="0.3">
      <c r="A54" s="30" t="s">
        <v>14</v>
      </c>
      <c r="B54" s="58">
        <f t="shared" si="9"/>
        <v>45592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45620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45655</v>
      </c>
      <c r="W54" s="4"/>
      <c r="X54" s="4"/>
      <c r="Y54" s="4"/>
      <c r="Z54" s="4"/>
      <c r="AA54" s="4"/>
      <c r="AB54" s="4"/>
      <c r="AC54" s="4"/>
      <c r="AD54" s="6"/>
    </row>
    <row r="55" spans="1:34" ht="18" customHeight="1" thickBot="1" x14ac:dyDescent="0.35">
      <c r="A55" s="83" t="s">
        <v>43</v>
      </c>
      <c r="B55" s="84"/>
      <c r="C55" s="84"/>
      <c r="D55" s="84"/>
      <c r="E55" s="84"/>
      <c r="F55" s="85">
        <f>SUM(C48:G54)</f>
        <v>0</v>
      </c>
      <c r="G55" s="84"/>
      <c r="H55" s="84"/>
      <c r="I55" s="84"/>
      <c r="J55" s="86"/>
      <c r="K55" s="83" t="s">
        <v>43</v>
      </c>
      <c r="L55" s="84"/>
      <c r="M55" s="84"/>
      <c r="N55" s="84"/>
      <c r="O55" s="84"/>
      <c r="P55" s="85">
        <f>SUM(M48:Q54)</f>
        <v>0</v>
      </c>
      <c r="Q55" s="84"/>
      <c r="R55" s="84"/>
      <c r="S55" s="84"/>
      <c r="T55" s="86"/>
      <c r="U55" s="83" t="s">
        <v>43</v>
      </c>
      <c r="V55" s="84"/>
      <c r="W55" s="84"/>
      <c r="X55" s="84"/>
      <c r="Y55" s="84"/>
      <c r="Z55" s="85">
        <f>SUM(W48:AA54)</f>
        <v>0</v>
      </c>
      <c r="AA55" s="84"/>
      <c r="AB55" s="84"/>
      <c r="AC55" s="84"/>
      <c r="AD55" s="86"/>
    </row>
    <row r="56" spans="1:34" ht="18" customHeight="1" x14ac:dyDescent="0.3">
      <c r="A56" s="32"/>
      <c r="B56" s="33"/>
      <c r="C56" s="34"/>
      <c r="D56" s="34"/>
      <c r="E56" s="34"/>
      <c r="F56" s="34"/>
      <c r="G56" s="34"/>
      <c r="H56" s="34"/>
      <c r="I56" s="34"/>
      <c r="J56" s="35"/>
      <c r="K56" s="32" t="s">
        <v>89</v>
      </c>
      <c r="L56" s="33"/>
      <c r="M56" s="34"/>
      <c r="N56" s="34"/>
      <c r="O56" s="34"/>
      <c r="P56" s="34"/>
      <c r="Q56" s="34"/>
      <c r="R56" s="34"/>
      <c r="S56" s="34"/>
      <c r="T56" s="35"/>
      <c r="U56" s="32"/>
      <c r="V56" s="33"/>
      <c r="W56" s="37"/>
      <c r="X56" s="37"/>
      <c r="Y56" s="37"/>
      <c r="Z56" s="37"/>
      <c r="AA56" s="37"/>
      <c r="AB56" s="37"/>
      <c r="AC56" s="37"/>
      <c r="AD56" s="38"/>
    </row>
    <row r="57" spans="1:34" ht="18" customHeight="1" x14ac:dyDescent="0.3">
      <c r="A57" s="30"/>
      <c r="B57" s="31"/>
      <c r="C57" s="4"/>
      <c r="D57" s="4"/>
      <c r="E57" s="4"/>
      <c r="F57" s="4"/>
      <c r="G57" s="4"/>
      <c r="H57" s="4"/>
      <c r="I57" s="5"/>
      <c r="J57" s="6"/>
      <c r="K57" s="30" t="s">
        <v>8</v>
      </c>
      <c r="L57" s="58">
        <f>L54+1</f>
        <v>45621</v>
      </c>
      <c r="M57" s="4"/>
      <c r="N57" s="4"/>
      <c r="O57" s="4"/>
      <c r="P57" s="4"/>
      <c r="Q57" s="4"/>
      <c r="R57" s="4"/>
      <c r="S57" s="5"/>
      <c r="T57" s="6"/>
      <c r="U57" s="30" t="s">
        <v>8</v>
      </c>
      <c r="V57" s="58">
        <f>V54+1</f>
        <v>45656</v>
      </c>
      <c r="W57" s="7"/>
      <c r="X57" s="7"/>
      <c r="Y57" s="7"/>
      <c r="Z57" s="7"/>
      <c r="AA57" s="7"/>
      <c r="AB57" s="7"/>
      <c r="AC57" s="7"/>
      <c r="AD57" s="8"/>
    </row>
    <row r="58" spans="1:34" ht="18" customHeight="1" x14ac:dyDescent="0.3">
      <c r="A58" s="30"/>
      <c r="B58" s="31"/>
      <c r="C58" s="4"/>
      <c r="D58" s="4"/>
      <c r="E58" s="4"/>
      <c r="F58" s="4"/>
      <c r="G58" s="4"/>
      <c r="H58" s="4"/>
      <c r="I58" s="5"/>
      <c r="J58" s="6"/>
      <c r="K58" s="30" t="s">
        <v>9</v>
      </c>
      <c r="L58" s="58">
        <f>L57+1</f>
        <v>45622</v>
      </c>
      <c r="M58" s="4"/>
      <c r="N58" s="4"/>
      <c r="O58" s="4"/>
      <c r="P58" s="4"/>
      <c r="Q58" s="4"/>
      <c r="R58" s="4"/>
      <c r="S58" s="5"/>
      <c r="T58" s="6"/>
      <c r="U58" s="30" t="s">
        <v>9</v>
      </c>
      <c r="V58" s="58">
        <f>V57+1</f>
        <v>45657</v>
      </c>
      <c r="W58" s="7"/>
      <c r="X58" s="7"/>
      <c r="Y58" s="7"/>
      <c r="Z58" s="7"/>
      <c r="AA58" s="7"/>
      <c r="AB58" s="7"/>
      <c r="AC58" s="7"/>
      <c r="AD58" s="8"/>
    </row>
    <row r="59" spans="1:34" ht="18" customHeight="1" x14ac:dyDescent="0.3">
      <c r="A59" s="30"/>
      <c r="B59" s="31"/>
      <c r="C59" s="4"/>
      <c r="D59" s="4"/>
      <c r="E59" s="4"/>
      <c r="F59" s="4"/>
      <c r="G59" s="4"/>
      <c r="H59" s="4"/>
      <c r="I59" s="5"/>
      <c r="J59" s="6"/>
      <c r="K59" s="30" t="s">
        <v>10</v>
      </c>
      <c r="L59" s="58">
        <f t="shared" ref="L59:L63" si="12">L58+1</f>
        <v>45623</v>
      </c>
      <c r="M59" s="4"/>
      <c r="N59" s="4"/>
      <c r="O59" s="4"/>
      <c r="P59" s="4"/>
      <c r="Q59" s="4"/>
      <c r="R59" s="4"/>
      <c r="S59" s="5"/>
      <c r="T59" s="6"/>
      <c r="U59" s="30" t="s">
        <v>10</v>
      </c>
      <c r="V59" s="58">
        <f t="shared" ref="V59:V63" si="13">V58+1</f>
        <v>45658</v>
      </c>
      <c r="W59" s="102"/>
      <c r="X59" s="102"/>
      <c r="Y59" s="102"/>
      <c r="Z59" s="102"/>
      <c r="AA59" s="102"/>
      <c r="AB59" s="102"/>
      <c r="AC59" s="102"/>
      <c r="AD59" s="103"/>
    </row>
    <row r="60" spans="1:34" ht="18" customHeight="1" x14ac:dyDescent="0.3">
      <c r="A60" s="30"/>
      <c r="B60" s="31"/>
      <c r="C60" s="4"/>
      <c r="D60" s="4"/>
      <c r="E60" s="4"/>
      <c r="F60" s="4"/>
      <c r="G60" s="4"/>
      <c r="H60" s="4"/>
      <c r="I60" s="5"/>
      <c r="J60" s="6"/>
      <c r="K60" s="30" t="s">
        <v>11</v>
      </c>
      <c r="L60" s="58">
        <f t="shared" si="12"/>
        <v>45624</v>
      </c>
      <c r="M60" s="4"/>
      <c r="N60" s="4"/>
      <c r="O60" s="4"/>
      <c r="P60" s="4"/>
      <c r="Q60" s="4"/>
      <c r="R60" s="4"/>
      <c r="S60" s="5"/>
      <c r="T60" s="6"/>
      <c r="U60" s="30" t="s">
        <v>11</v>
      </c>
      <c r="V60" s="58">
        <f t="shared" si="13"/>
        <v>45659</v>
      </c>
      <c r="W60" s="102"/>
      <c r="X60" s="102"/>
      <c r="Y60" s="102"/>
      <c r="Z60" s="102"/>
      <c r="AA60" s="102"/>
      <c r="AB60" s="102"/>
      <c r="AC60" s="102"/>
      <c r="AD60" s="103"/>
    </row>
    <row r="61" spans="1:34" ht="18" customHeight="1" x14ac:dyDescent="0.3">
      <c r="A61" s="30"/>
      <c r="B61" s="31"/>
      <c r="C61" s="4"/>
      <c r="D61" s="4"/>
      <c r="E61" s="4"/>
      <c r="F61" s="4"/>
      <c r="G61" s="4"/>
      <c r="H61" s="4"/>
      <c r="I61" s="5"/>
      <c r="J61" s="6"/>
      <c r="K61" s="30" t="s">
        <v>12</v>
      </c>
      <c r="L61" s="58">
        <f t="shared" si="12"/>
        <v>45625</v>
      </c>
      <c r="M61" s="4"/>
      <c r="N61" s="4"/>
      <c r="O61" s="4"/>
      <c r="P61" s="4"/>
      <c r="Q61" s="4"/>
      <c r="R61" s="4"/>
      <c r="S61" s="5"/>
      <c r="T61" s="6"/>
      <c r="U61" s="30" t="s">
        <v>12</v>
      </c>
      <c r="V61" s="58">
        <f t="shared" si="13"/>
        <v>45660</v>
      </c>
      <c r="W61" s="104"/>
      <c r="X61" s="104"/>
      <c r="Y61" s="104"/>
      <c r="Z61" s="104"/>
      <c r="AA61" s="104"/>
      <c r="AB61" s="104"/>
      <c r="AC61" s="104"/>
      <c r="AD61" s="105"/>
    </row>
    <row r="62" spans="1:34" ht="18" customHeight="1" x14ac:dyDescent="0.3">
      <c r="A62" s="30"/>
      <c r="B62" s="31"/>
      <c r="C62" s="4"/>
      <c r="D62" s="4"/>
      <c r="E62" s="4"/>
      <c r="F62" s="4"/>
      <c r="G62" s="4"/>
      <c r="H62" s="4"/>
      <c r="I62" s="5"/>
      <c r="J62" s="6"/>
      <c r="K62" s="30" t="s">
        <v>13</v>
      </c>
      <c r="L62" s="58">
        <f t="shared" si="12"/>
        <v>45626</v>
      </c>
      <c r="M62" s="4"/>
      <c r="N62" s="4"/>
      <c r="O62" s="4"/>
      <c r="P62" s="4"/>
      <c r="Q62" s="4"/>
      <c r="R62" s="4"/>
      <c r="S62" s="5"/>
      <c r="T62" s="6"/>
      <c r="U62" s="30" t="s">
        <v>13</v>
      </c>
      <c r="V62" s="58">
        <f t="shared" si="13"/>
        <v>45661</v>
      </c>
      <c r="W62" s="104"/>
      <c r="X62" s="104"/>
      <c r="Y62" s="104"/>
      <c r="Z62" s="104"/>
      <c r="AA62" s="104"/>
      <c r="AB62" s="104"/>
      <c r="AC62" s="104"/>
      <c r="AD62" s="105"/>
    </row>
    <row r="63" spans="1:34" ht="18" customHeight="1" x14ac:dyDescent="0.3">
      <c r="A63" s="30"/>
      <c r="B63" s="31"/>
      <c r="C63" s="4"/>
      <c r="D63" s="4"/>
      <c r="E63" s="4"/>
      <c r="F63" s="4"/>
      <c r="G63" s="4"/>
      <c r="H63" s="4"/>
      <c r="I63" s="5"/>
      <c r="J63" s="6"/>
      <c r="K63" s="30" t="s">
        <v>14</v>
      </c>
      <c r="L63" s="58">
        <f t="shared" si="12"/>
        <v>45627</v>
      </c>
      <c r="M63" s="4"/>
      <c r="N63" s="4"/>
      <c r="O63" s="4"/>
      <c r="P63" s="4"/>
      <c r="Q63" s="4"/>
      <c r="R63" s="4"/>
      <c r="S63" s="5"/>
      <c r="T63" s="6"/>
      <c r="U63" s="30" t="s">
        <v>14</v>
      </c>
      <c r="V63" s="58">
        <f t="shared" si="13"/>
        <v>45662</v>
      </c>
      <c r="W63" s="104"/>
      <c r="X63" s="104"/>
      <c r="Y63" s="104"/>
      <c r="Z63" s="104"/>
      <c r="AA63" s="104"/>
      <c r="AB63" s="104"/>
      <c r="AC63" s="104"/>
      <c r="AD63" s="105"/>
    </row>
    <row r="64" spans="1:34" ht="18" customHeight="1" thickBot="1" x14ac:dyDescent="0.35">
      <c r="A64" s="83" t="s">
        <v>43</v>
      </c>
      <c r="B64" s="84"/>
      <c r="C64" s="84"/>
      <c r="D64" s="84"/>
      <c r="E64" s="84"/>
      <c r="F64" s="85">
        <f>SUM(C57:G63)</f>
        <v>0</v>
      </c>
      <c r="G64" s="84"/>
      <c r="H64" s="84"/>
      <c r="I64" s="84"/>
      <c r="J64" s="86"/>
      <c r="K64" s="83" t="s">
        <v>43</v>
      </c>
      <c r="L64" s="84"/>
      <c r="M64" s="84"/>
      <c r="N64" s="84"/>
      <c r="O64" s="84"/>
      <c r="P64" s="85">
        <f>SUM(M57:Q63)</f>
        <v>0</v>
      </c>
      <c r="Q64" s="84"/>
      <c r="R64" s="84"/>
      <c r="S64" s="84"/>
      <c r="T64" s="86"/>
      <c r="U64" s="83" t="s">
        <v>43</v>
      </c>
      <c r="V64" s="84"/>
      <c r="W64" s="84"/>
      <c r="X64" s="84"/>
      <c r="Y64" s="84"/>
      <c r="Z64" s="85">
        <f>SUM(W57:AA63)</f>
        <v>0</v>
      </c>
      <c r="AA64" s="84"/>
      <c r="AB64" s="84"/>
      <c r="AC64" s="84"/>
      <c r="AD64" s="86"/>
    </row>
    <row r="67" spans="5:5" x14ac:dyDescent="0.3">
      <c r="E67" t="s">
        <v>44</v>
      </c>
    </row>
  </sheetData>
  <sheetProtection algorithmName="SHA-512" hashValue="HOhut+nA24lP55TDluGVU9WMQaPioxpnj/yizkUxYgSGCYbotD/4QpAqr3FcImVw7wuCcPHjrkzP+4Nofb5UlQ==" saltValue="zGjdCo/TMlADZon2e7wGmA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5"/>
  <sheetViews>
    <sheetView workbookViewId="0">
      <selection activeCell="A46" sqref="A46"/>
    </sheetView>
  </sheetViews>
  <sheetFormatPr defaultRowHeight="14.4" x14ac:dyDescent="0.3"/>
  <cols>
    <col min="2" max="2" width="27" customWidth="1"/>
  </cols>
  <sheetData>
    <row r="1" spans="1:4" x14ac:dyDescent="0.3">
      <c r="A1" s="101" t="s">
        <v>104</v>
      </c>
      <c r="B1" s="101"/>
      <c r="C1" s="101"/>
      <c r="D1" s="101"/>
    </row>
    <row r="2" spans="1:4" x14ac:dyDescent="0.3">
      <c r="A2" s="101" t="s">
        <v>105</v>
      </c>
      <c r="B2" s="101"/>
      <c r="C2" s="101"/>
      <c r="D2" s="101"/>
    </row>
    <row r="3" spans="1:4" x14ac:dyDescent="0.3">
      <c r="A3" s="101" t="s">
        <v>106</v>
      </c>
      <c r="B3" s="101"/>
      <c r="C3" s="101"/>
      <c r="D3" s="101"/>
    </row>
    <row r="4" spans="1:4" x14ac:dyDescent="0.3">
      <c r="A4" s="101" t="s">
        <v>107</v>
      </c>
      <c r="B4" s="101"/>
      <c r="C4" s="101"/>
      <c r="D4" s="101"/>
    </row>
    <row r="6" spans="1:4" x14ac:dyDescent="0.3">
      <c r="A6" s="2" t="s">
        <v>94</v>
      </c>
    </row>
    <row r="7" spans="1:4" x14ac:dyDescent="0.3">
      <c r="A7" t="s">
        <v>146</v>
      </c>
    </row>
    <row r="9" spans="1:4" x14ac:dyDescent="0.3">
      <c r="A9" s="2" t="s">
        <v>128</v>
      </c>
    </row>
    <row r="10" spans="1:4" x14ac:dyDescent="0.3">
      <c r="A10" t="s">
        <v>112</v>
      </c>
      <c r="C10" t="s">
        <v>119</v>
      </c>
    </row>
    <row r="11" spans="1:4" x14ac:dyDescent="0.3">
      <c r="A11" t="s">
        <v>39</v>
      </c>
      <c r="C11" t="s">
        <v>120</v>
      </c>
    </row>
    <row r="12" spans="1:4" x14ac:dyDescent="0.3">
      <c r="A12" t="s">
        <v>45</v>
      </c>
      <c r="C12" t="s">
        <v>121</v>
      </c>
    </row>
    <row r="14" spans="1:4" x14ac:dyDescent="0.3">
      <c r="A14" t="s">
        <v>0</v>
      </c>
      <c r="C14" t="s">
        <v>118</v>
      </c>
    </row>
    <row r="15" spans="1:4" x14ac:dyDescent="0.3">
      <c r="C15" t="s">
        <v>115</v>
      </c>
    </row>
    <row r="16" spans="1:4" x14ac:dyDescent="0.3">
      <c r="C16" t="s">
        <v>114</v>
      </c>
    </row>
    <row r="17" spans="1:3" x14ac:dyDescent="0.3">
      <c r="A17" s="2" t="s">
        <v>102</v>
      </c>
    </row>
    <row r="18" spans="1:3" x14ac:dyDescent="0.3">
      <c r="A18" t="s">
        <v>95</v>
      </c>
      <c r="C18" t="s">
        <v>129</v>
      </c>
    </row>
    <row r="19" spans="1:3" x14ac:dyDescent="0.3">
      <c r="C19" t="s">
        <v>117</v>
      </c>
    </row>
    <row r="20" spans="1:3" x14ac:dyDescent="0.3">
      <c r="C20" t="s">
        <v>140</v>
      </c>
    </row>
    <row r="21" spans="1:3" x14ac:dyDescent="0.3">
      <c r="C21" t="s">
        <v>130</v>
      </c>
    </row>
    <row r="22" spans="1:3" x14ac:dyDescent="0.3">
      <c r="C22" t="s">
        <v>124</v>
      </c>
    </row>
    <row r="23" spans="1:3" x14ac:dyDescent="0.3">
      <c r="A23" t="s">
        <v>108</v>
      </c>
      <c r="C23" t="s">
        <v>109</v>
      </c>
    </row>
    <row r="24" spans="1:3" x14ac:dyDescent="0.3">
      <c r="C24" t="s">
        <v>125</v>
      </c>
    </row>
    <row r="26" spans="1:3" x14ac:dyDescent="0.3">
      <c r="A26" s="2" t="s">
        <v>126</v>
      </c>
    </row>
    <row r="27" spans="1:3" x14ac:dyDescent="0.3">
      <c r="A27" t="s">
        <v>127</v>
      </c>
    </row>
    <row r="28" spans="1:3" x14ac:dyDescent="0.3">
      <c r="A28" t="s">
        <v>132</v>
      </c>
    </row>
    <row r="29" spans="1:3" x14ac:dyDescent="0.3">
      <c r="A29" t="s">
        <v>133</v>
      </c>
      <c r="C29" t="s">
        <v>134</v>
      </c>
    </row>
    <row r="30" spans="1:3" x14ac:dyDescent="0.3">
      <c r="A30" t="s">
        <v>136</v>
      </c>
      <c r="C30" t="s">
        <v>135</v>
      </c>
    </row>
    <row r="31" spans="1:3" x14ac:dyDescent="0.3">
      <c r="A31" t="s">
        <v>141</v>
      </c>
      <c r="C31" t="s">
        <v>137</v>
      </c>
    </row>
    <row r="32" spans="1:3" x14ac:dyDescent="0.3">
      <c r="A32" t="s">
        <v>116</v>
      </c>
      <c r="C32" t="s">
        <v>131</v>
      </c>
    </row>
    <row r="34" spans="1:3" x14ac:dyDescent="0.3">
      <c r="A34" t="s">
        <v>142</v>
      </c>
      <c r="C34" t="s">
        <v>143</v>
      </c>
    </row>
    <row r="35" spans="1:3" x14ac:dyDescent="0.3">
      <c r="A35" t="s">
        <v>145</v>
      </c>
      <c r="C35" t="s">
        <v>144</v>
      </c>
    </row>
    <row r="37" spans="1:3" x14ac:dyDescent="0.3">
      <c r="A37" s="2" t="s">
        <v>96</v>
      </c>
    </row>
    <row r="38" spans="1:3" x14ac:dyDescent="0.3">
      <c r="A38" t="s">
        <v>103</v>
      </c>
    </row>
    <row r="39" spans="1:3" x14ac:dyDescent="0.3">
      <c r="A39" t="s">
        <v>138</v>
      </c>
    </row>
    <row r="40" spans="1:3" x14ac:dyDescent="0.3">
      <c r="A40" t="s">
        <v>99</v>
      </c>
    </row>
    <row r="41" spans="1:3" x14ac:dyDescent="0.3">
      <c r="A41" t="s">
        <v>97</v>
      </c>
    </row>
    <row r="42" spans="1:3" x14ac:dyDescent="0.3">
      <c r="A42" t="s">
        <v>139</v>
      </c>
    </row>
    <row r="43" spans="1:3" x14ac:dyDescent="0.3">
      <c r="A43" t="s">
        <v>100</v>
      </c>
    </row>
    <row r="44" spans="1:3" x14ac:dyDescent="0.3">
      <c r="A44" t="s">
        <v>98</v>
      </c>
    </row>
    <row r="45" spans="1:3" x14ac:dyDescent="0.3">
      <c r="A45" t="s">
        <v>147</v>
      </c>
    </row>
  </sheetData>
  <sheetProtection algorithmName="SHA-512" hashValue="KGR0ufvkRh4V98Bw0EB4Plq8I3eLDIiiRNf6LgC70q9vNeY6A83aeYOpV8j+cXeWZtz1koL89PG2AuVYa7ljWg==" saltValue="G8W6ByXQwlu15hOUa+yGBQ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6" ma:contentTypeDescription="Een nieuw document maken." ma:contentTypeScope="" ma:versionID="4bd34d90a9494fd64ae199337766e9ba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b4734d239284e925fbdb8334cbc2fb1b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ec5e69af-7392-4b9b-be92-39e8e642d42a"/>
  </ds:schemaRefs>
</ds:datastoreItem>
</file>

<file path=customXml/itemProps2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2752AF-EA7E-4667-B5AD-8E46745363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Nely Visser</cp:lastModifiedBy>
  <cp:lastPrinted>2016-11-16T11:14:01Z</cp:lastPrinted>
  <dcterms:created xsi:type="dcterms:W3CDTF">2009-11-30T08:03:13Z</dcterms:created>
  <dcterms:modified xsi:type="dcterms:W3CDTF">2023-12-20T15:57:39Z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